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35" windowWidth="15480" windowHeight="9645" tabRatio="272"/>
  </bookViews>
  <sheets>
    <sheet name="Modelo QUAR" sheetId="3" r:id="rId1"/>
    <sheet name="Cálculos" sheetId="5" r:id="rId2"/>
  </sheets>
  <externalReferences>
    <externalReference r:id="rId3"/>
  </externalReferences>
  <definedNames>
    <definedName name="_xlnm.Print_Area" localSheetId="0">'Modelo QUAR'!$A$1:$L$135</definedName>
  </definedNames>
  <calcPr calcId="145621"/>
</workbook>
</file>

<file path=xl/calcChain.xml><?xml version="1.0" encoding="utf-8"?>
<calcChain xmlns="http://schemas.openxmlformats.org/spreadsheetml/2006/main">
  <c r="G59" i="5" l="1"/>
  <c r="F59" i="5"/>
  <c r="E59" i="5"/>
  <c r="D59" i="5"/>
  <c r="J58" i="5"/>
  <c r="I58" i="5"/>
  <c r="J57" i="5"/>
  <c r="I57" i="5"/>
  <c r="J56" i="5"/>
  <c r="J59" i="5" s="1"/>
  <c r="I56" i="5"/>
  <c r="J54" i="5"/>
  <c r="J55" i="5" s="1"/>
  <c r="I54" i="5"/>
  <c r="J51" i="5"/>
  <c r="I51" i="5"/>
  <c r="J50" i="5"/>
  <c r="J52" i="5" s="1"/>
  <c r="I50" i="5"/>
  <c r="L48" i="5"/>
  <c r="J48" i="5"/>
  <c r="P43" i="5"/>
  <c r="J45" i="5"/>
  <c r="I45" i="5"/>
  <c r="J44" i="5"/>
  <c r="I44" i="5"/>
  <c r="J43" i="5"/>
  <c r="J46" i="5" s="1"/>
  <c r="I43" i="5"/>
  <c r="L47" i="5" l="1"/>
  <c r="L49" i="5" s="1"/>
  <c r="P47" i="5" s="1"/>
  <c r="P42" i="5"/>
  <c r="L52" i="5"/>
  <c r="L53" i="5" s="1"/>
  <c r="P48" i="5" s="1"/>
  <c r="P44" i="5"/>
  <c r="P45" i="5"/>
  <c r="L58" i="5"/>
  <c r="L59" i="5"/>
  <c r="P46" i="5"/>
  <c r="L60" i="5" l="1"/>
  <c r="P49" i="5" s="1"/>
  <c r="F46" i="3" l="1"/>
  <c r="F48" i="3" s="1"/>
  <c r="J60" i="3" l="1"/>
  <c r="H60" i="3"/>
  <c r="F60" i="3"/>
</calcChain>
</file>

<file path=xl/comments1.xml><?xml version="1.0" encoding="utf-8"?>
<comments xmlns="http://schemas.openxmlformats.org/spreadsheetml/2006/main">
  <authors>
    <author>hd720714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Identificar ano civil a que corresponde o QUAR ou ciclo de gestão anual no caso de objetivos e indicadores correlacionados com a avaliação dos estabelecimentos de ensino</t>
        </r>
      </text>
    </comment>
    <comment ref="A2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Versão 0 - corresponde à versão do Quar inicial. Sempre que houver alterações de objetivos (até 30 de Setembro) identificar nova versaõ e data de aprovação superior.</t>
        </r>
      </text>
    </comment>
    <comment ref="L3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Introduzir simbolos do organismo/serviço e/ou de eventuais acreditações e certificações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hd720714:</t>
        </r>
        <r>
          <rPr>
            <sz val="9"/>
            <color indexed="81"/>
            <rFont val="Tahoma"/>
            <family val="2"/>
          </rPr>
          <t xml:space="preserve">
No final do ciclo de gestão anual ou em cada momento de monitorização apresentar gráfico com a taxa de execução de cada objetivo. O presente gráfico é meramente indicativo, ainda assim correlaciona dados com  a folha "Cálculos".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Identificar ano civil anterior ao que corresponde o QUAR ou ciclo de gestão anual no caso de objetivos e indicadores correlacionados com a avaliação dos estabelecimentos de ensino e nas células subsequentes as metas atingidas. No caso de indicador não monitorizado no ano anterior identificar como n.a.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Identificar ano civil a que corresponde o QUAR ou ciclo de gestão anual no caso de objetivos e indicadores correlacionados com a avaliação dos estabelecimentos de ensino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Nesta coluna utilizar a seguinte terminologia a que corresponde a calssificação que está a ser obtida em cada momento de monitorização ou à calssificação final obtida:
Supera ou Superado
Atinge ou Atingido
Não atinge ou Não atingido</t>
        </r>
      </text>
    </comment>
    <comment ref="L16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Ao colocar o desvio aparece-lhe uma seta com o sinificado</t>
        </r>
      </text>
    </comment>
    <comment ref="L21" authorId="0">
      <text>
        <r>
          <rPr>
            <b/>
            <sz val="9"/>
            <color indexed="81"/>
            <rFont val="Tahoma"/>
            <charset val="1"/>
          </rPr>
          <t>hd720714:</t>
        </r>
        <r>
          <rPr>
            <sz val="9"/>
            <color indexed="81"/>
            <rFont val="Tahoma"/>
            <charset val="1"/>
          </rPr>
          <t xml:space="preserve">
Colocam-se como exemplo 3 indicadores que demonstram toda a sequência lógica na elaboração e monitoização. Um em que o desvio foi positivo em 5% em relação ao patamar superior da meta cifrado em 90%; Outro em que o desvio foi negativo em 5% em realção ao patamar mais baiixo do intervalo que define a meta cifrado em 75%; e, por último em que não existe desvio, ou seja, o resultado cifra-se dentro do intervalo estipulado.</t>
        </r>
      </text>
    </comment>
  </commentList>
</comments>
</file>

<file path=xl/comments2.xml><?xml version="1.0" encoding="utf-8"?>
<comments xmlns="http://schemas.openxmlformats.org/spreadsheetml/2006/main">
  <authors>
    <author>hd720714</author>
  </authors>
  <commentList>
    <comment ref="L42" authorId="0">
      <text>
        <r>
          <rPr>
            <b/>
            <sz val="20"/>
            <color indexed="81"/>
            <rFont val="Tahoma"/>
            <family val="2"/>
          </rPr>
          <t>hd720714:</t>
        </r>
        <r>
          <rPr>
            <sz val="20"/>
            <color indexed="81"/>
            <rFont val="Tahoma"/>
            <family val="2"/>
          </rPr>
          <t xml:space="preserve">
Preencher apenas as células preenchidas a verde ou refazer o quadro de modo a adaptar à situação do serviço/organismo.
</t>
        </r>
      </text>
    </comment>
  </commentList>
</comments>
</file>

<file path=xl/sharedStrings.xml><?xml version="1.0" encoding="utf-8"?>
<sst xmlns="http://schemas.openxmlformats.org/spreadsheetml/2006/main" count="190" uniqueCount="122">
  <si>
    <t>Classificação</t>
  </si>
  <si>
    <t>Desvio</t>
  </si>
  <si>
    <t>Estimado</t>
  </si>
  <si>
    <t>Realizado</t>
  </si>
  <si>
    <t>Funcionamento</t>
  </si>
  <si>
    <t>Eficácia</t>
  </si>
  <si>
    <t>Eficiência</t>
  </si>
  <si>
    <t>Qualidade</t>
  </si>
  <si>
    <t xml:space="preserve">Bom </t>
  </si>
  <si>
    <t>Satisfatório</t>
  </si>
  <si>
    <t>Insuficiente</t>
  </si>
  <si>
    <t>Orçamento (M€)</t>
  </si>
  <si>
    <t xml:space="preserve">Parâmetros </t>
  </si>
  <si>
    <t>Avaliação final do serviço</t>
  </si>
  <si>
    <t>Recursos Financeiros e Humanos</t>
  </si>
  <si>
    <t>Indicador 1</t>
  </si>
  <si>
    <t>Indicador 2</t>
  </si>
  <si>
    <t>Indicador 3</t>
  </si>
  <si>
    <t>Indicador 4</t>
  </si>
  <si>
    <t>Indicador 5</t>
  </si>
  <si>
    <t>Indicador 6</t>
  </si>
  <si>
    <t>Indicador 7</t>
  </si>
  <si>
    <t>Plano</t>
  </si>
  <si>
    <t xml:space="preserve">Ponderação </t>
  </si>
  <si>
    <t>Ponderação</t>
  </si>
  <si>
    <t>Indicador 8</t>
  </si>
  <si>
    <t>Indicadores</t>
  </si>
  <si>
    <t>Meta</t>
  </si>
  <si>
    <t>Peso</t>
  </si>
  <si>
    <t>Pesos dos Objectivos</t>
  </si>
  <si>
    <t>peso dos parâmetros na avaliação final</t>
  </si>
  <si>
    <t>peso dos objectivos no respectivo parâmetro</t>
  </si>
  <si>
    <t>peso de cada objectivo na avaliação final</t>
  </si>
  <si>
    <t>O1.</t>
  </si>
  <si>
    <t>O2.</t>
  </si>
  <si>
    <t>Avaliação final</t>
  </si>
  <si>
    <t>Meios disponíveis</t>
  </si>
  <si>
    <t xml:space="preserve"> Recursos Humanos</t>
  </si>
  <si>
    <t>Pontuação</t>
  </si>
  <si>
    <t>Planeados</t>
  </si>
  <si>
    <t>Executados</t>
  </si>
  <si>
    <t>Técnicos Superiores</t>
  </si>
  <si>
    <t>Assistentes Técnicos</t>
  </si>
  <si>
    <t>5x2</t>
  </si>
  <si>
    <t>TOTAL</t>
  </si>
  <si>
    <t>Superação</t>
  </si>
  <si>
    <t>Supera</t>
  </si>
  <si>
    <t>Atinge</t>
  </si>
  <si>
    <t>Não atinge</t>
  </si>
  <si>
    <t>Legenda</t>
  </si>
  <si>
    <t>Notas Explicativas</t>
  </si>
  <si>
    <t>Obj 1</t>
  </si>
  <si>
    <t>Obj 2</t>
  </si>
  <si>
    <t>Obj 3</t>
  </si>
  <si>
    <t>Obj 4</t>
  </si>
  <si>
    <t>Obj 5</t>
  </si>
  <si>
    <t>Listagem das fontes de verificação</t>
  </si>
  <si>
    <t>Justificação</t>
  </si>
  <si>
    <t>Cumprimento dos objetivos operacionais</t>
  </si>
  <si>
    <t>Objetivo 1</t>
  </si>
  <si>
    <t>Objetivo 2</t>
  </si>
  <si>
    <t>Objetivo 3</t>
  </si>
  <si>
    <t>Objetivo 4</t>
  </si>
  <si>
    <t>Objetivo 5</t>
  </si>
  <si>
    <t>Dirigentes - Direção superior</t>
  </si>
  <si>
    <t>Dirigentes - Direção intermédia</t>
  </si>
  <si>
    <t>Quadro n.º 1 - Peso de cada tipo de objetivo no resultado final</t>
  </si>
  <si>
    <t>Quadro n.º 2 - Peso de cada objetivo operacional no resultado final</t>
  </si>
  <si>
    <t>Fórmula</t>
  </si>
  <si>
    <t>(nº de ações concluídas / nº total de ações previstas no PA)*100</t>
  </si>
  <si>
    <t>(nº de datas-chave cumpridas / nº total de datas-chave previstas no PA)*100</t>
  </si>
  <si>
    <t>(despesa realizada / despesa prevista)*100</t>
  </si>
  <si>
    <t>75%&lt;Taxa≤ 90%</t>
  </si>
  <si>
    <t>Taxa&gt; 90%</t>
  </si>
  <si>
    <t>Ind. 3 Taxa de execução do plano de atividades</t>
  </si>
  <si>
    <t>Ind. 4 Taxa de cumprimento das datas do plano de atividades</t>
  </si>
  <si>
    <r>
      <t xml:space="preserve">O. 3 Gerir eficazmente o orçamento da DROAP - </t>
    </r>
    <r>
      <rPr>
        <b/>
        <u/>
        <sz val="12"/>
        <rFont val="Calibri"/>
        <family val="2"/>
      </rPr>
      <t>Ponderação de 50%</t>
    </r>
  </si>
  <si>
    <t>Objetivos Estrategico-Operacionais</t>
  </si>
  <si>
    <t>Sem efeito</t>
  </si>
  <si>
    <t xml:space="preserve">Versão 0 Data: 14/01/2013  </t>
  </si>
  <si>
    <t>DROAP - QUADRO DE AVALIAÇÃO E RESPONSABILIZAÇÃO 2013</t>
  </si>
  <si>
    <t>Estimado Revisto</t>
  </si>
  <si>
    <r>
      <t>Organismo:</t>
    </r>
    <r>
      <rPr>
        <sz val="12"/>
        <rFont val="Arial"/>
        <family val="2"/>
      </rPr>
      <t xml:space="preserve"> </t>
    </r>
  </si>
  <si>
    <t>Departamento:</t>
  </si>
  <si>
    <r>
      <t xml:space="preserve">O. 1  - (identificar objetivo)            </t>
    </r>
    <r>
      <rPr>
        <b/>
        <u/>
        <sz val="12"/>
        <rFont val="Calibri"/>
        <family val="2"/>
      </rPr>
      <t>Ponderação de x %</t>
    </r>
  </si>
  <si>
    <t>O. 2 (identificar objetivo)            Ponderação de x %</t>
  </si>
  <si>
    <t>O.5 (identificar objetivo)            Ponderação de x %</t>
  </si>
  <si>
    <r>
      <t xml:space="preserve">Objetivos Estratégico-Operacionais de Qualidade - </t>
    </r>
    <r>
      <rPr>
        <b/>
        <u/>
        <sz val="12"/>
        <rFont val="Calibri"/>
        <family val="2"/>
      </rPr>
      <t>Ponderação de X %</t>
    </r>
  </si>
  <si>
    <r>
      <t xml:space="preserve">Objetivos Estratégico-Operacionais de Eficiência - </t>
    </r>
    <r>
      <rPr>
        <b/>
        <u/>
        <sz val="12"/>
        <rFont val="Calibri"/>
        <family val="2"/>
      </rPr>
      <t>Ponderação de X %</t>
    </r>
  </si>
  <si>
    <t>O.4  (identificar objetivo)            Ponderação de x %</t>
  </si>
  <si>
    <r>
      <t xml:space="preserve">Objetivos Estratégico-Operacionais de Eficácia -  </t>
    </r>
    <r>
      <rPr>
        <b/>
        <u/>
        <sz val="12"/>
        <color indexed="8"/>
        <rFont val="Calibri"/>
        <family val="2"/>
      </rPr>
      <t>Ponderação de X %</t>
    </r>
  </si>
  <si>
    <t>Ind. 5 Taxa de execução financeira do orçamento</t>
  </si>
  <si>
    <t>Superado</t>
  </si>
  <si>
    <t>Não atingido</t>
  </si>
  <si>
    <t>Peso dos Indicadores</t>
  </si>
  <si>
    <t>Peso de cada indicador</t>
  </si>
  <si>
    <t>resultados obtidos</t>
  </si>
  <si>
    <t>Resultado  O1</t>
  </si>
  <si>
    <t>Resulatado  O2</t>
  </si>
  <si>
    <t>O3.</t>
  </si>
  <si>
    <t>Parametro 1</t>
  </si>
  <si>
    <t>Parâmetro Eficácia</t>
  </si>
  <si>
    <t>Resulatado  O3</t>
  </si>
  <si>
    <t>Parâmetro Eficiência</t>
  </si>
  <si>
    <t>O4.</t>
  </si>
  <si>
    <t>Parametro 2</t>
  </si>
  <si>
    <t>Parâmetro Qualidade</t>
  </si>
  <si>
    <t>O5.</t>
  </si>
  <si>
    <t>Resulatado  O4</t>
  </si>
  <si>
    <t>Resulatado  O5</t>
  </si>
  <si>
    <t>Parametro 3</t>
  </si>
  <si>
    <t>Ind 8 (identificar indicador)</t>
  </si>
  <si>
    <t>20x (nº de dirigentes superiores)</t>
  </si>
  <si>
    <t>16x (nº de dirigentes)</t>
  </si>
  <si>
    <t>12X (nº de tecnicos superiores)</t>
  </si>
  <si>
    <t>8X (nº de assistentes técnicos)</t>
  </si>
  <si>
    <t>Assistentes Operacionais</t>
  </si>
  <si>
    <t>6X (nº de assistentes operacionais)</t>
  </si>
  <si>
    <t>Ind 7 (identificar indicador)</t>
  </si>
  <si>
    <t>Ind 6 (identificar indicador)</t>
  </si>
  <si>
    <t>Ind. 1 (identificar indicador)</t>
  </si>
  <si>
    <t>Ind. 2 (identificar indicador)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</si>
</sst>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164" formatCode="_-* #,##0.00\ &quot;Esc.&quot;_-;\-* #,##0.00\ &quot;Esc.&quot;_-;_-* &quot;-&quot;??\ &quot;Esc.&quot;_-;_-@_-"/>
    <numFmt numFmtId="165" formatCode="0.0%"/>
    <numFmt numFmtId="166" formatCode="#,##0.00\ _€"/>
    <numFmt numFmtId="167" formatCode="#,##0.000\ _€;[Red]\-#,##0.000\ _€"/>
    <numFmt numFmtId="168" formatCode="#,##0.0_ ;\-#,##0.0\ "/>
    <numFmt numFmtId="169" formatCode="#,##0_ ;\-#,##0\ "/>
    <numFmt numFmtId="170" formatCode="#,##0.00_ ;\-#,##0.00\ "/>
    <numFmt numFmtId="171" formatCode="0.000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b/>
      <sz val="12"/>
      <color indexed="56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0"/>
      <color indexed="53"/>
      <name val="Calibri"/>
      <family val="2"/>
    </font>
    <font>
      <b/>
      <sz val="8"/>
      <color indexed="8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3"/>
      <name val="Calibri"/>
      <family val="2"/>
    </font>
    <font>
      <b/>
      <sz val="13"/>
      <name val="Verdana"/>
      <family val="2"/>
    </font>
    <font>
      <b/>
      <sz val="13"/>
      <color indexed="8"/>
      <name val="Verdana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u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u/>
      <sz val="12"/>
      <name val="Calibri"/>
      <family val="2"/>
    </font>
    <font>
      <sz val="9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20"/>
      <color indexed="81"/>
      <name val="Tahoma"/>
      <family val="2"/>
    </font>
    <font>
      <sz val="20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gradientFill degree="180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gradientFill degree="180">
        <stop position="0">
          <color theme="0"/>
        </stop>
        <stop position="1">
          <color theme="6" tint="0.40000610370189521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</fills>
  <borders count="9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Dashed">
        <color indexed="64"/>
      </bottom>
      <diagonal/>
    </border>
    <border>
      <left/>
      <right/>
      <top style="thin">
        <color theme="0" tint="-0.24994659260841701"/>
      </top>
      <bottom style="mediumDashed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Dashed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9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37">
    <xf numFmtId="0" fontId="0" fillId="0" borderId="0" xfId="0"/>
    <xf numFmtId="0" fontId="3" fillId="0" borderId="0" xfId="2" applyFont="1"/>
    <xf numFmtId="0" fontId="4" fillId="0" borderId="0" xfId="0" applyFont="1"/>
    <xf numFmtId="0" fontId="23" fillId="0" borderId="0" xfId="0" applyFont="1" applyFill="1" applyBorder="1" applyAlignment="1">
      <alignment horizontal="center"/>
    </xf>
    <xf numFmtId="0" fontId="25" fillId="0" borderId="0" xfId="2" applyFont="1"/>
    <xf numFmtId="0" fontId="25" fillId="0" borderId="6" xfId="2" applyFont="1" applyBorder="1"/>
    <xf numFmtId="0" fontId="26" fillId="0" borderId="0" xfId="0" applyFont="1"/>
    <xf numFmtId="0" fontId="5" fillId="0" borderId="0" xfId="0" applyFont="1"/>
    <xf numFmtId="0" fontId="25" fillId="0" borderId="0" xfId="2" applyFont="1" applyFill="1"/>
    <xf numFmtId="0" fontId="26" fillId="0" borderId="0" xfId="0" applyFont="1" applyFill="1"/>
    <xf numFmtId="0" fontId="28" fillId="0" borderId="0" xfId="2" applyFont="1"/>
    <xf numFmtId="0" fontId="29" fillId="0" borderId="0" xfId="0" applyFont="1"/>
    <xf numFmtId="0" fontId="25" fillId="0" borderId="0" xfId="2" applyFont="1" applyFill="1" applyBorder="1"/>
    <xf numFmtId="0" fontId="5" fillId="0" borderId="0" xfId="0" applyFont="1" applyFill="1"/>
    <xf numFmtId="0" fontId="3" fillId="0" borderId="0" xfId="2" applyFont="1" applyFill="1"/>
    <xf numFmtId="0" fontId="4" fillId="0" borderId="0" xfId="0" applyFont="1" applyFill="1"/>
    <xf numFmtId="0" fontId="4" fillId="0" borderId="0" xfId="0" applyFont="1" applyAlignment="1">
      <alignment horizontal="center"/>
    </xf>
    <xf numFmtId="0" fontId="21" fillId="2" borderId="0" xfId="2" applyFont="1" applyFill="1" applyBorder="1" applyAlignment="1">
      <alignment vertical="center" wrapText="1"/>
    </xf>
    <xf numFmtId="0" fontId="27" fillId="2" borderId="0" xfId="2" applyFont="1" applyFill="1" applyBorder="1"/>
    <xf numFmtId="0" fontId="27" fillId="2" borderId="0" xfId="2" applyFont="1" applyFill="1" applyBorder="1" applyAlignment="1">
      <alignment horizontal="center"/>
    </xf>
    <xf numFmtId="0" fontId="27" fillId="2" borderId="11" xfId="2" applyFont="1" applyFill="1" applyBorder="1"/>
    <xf numFmtId="164" fontId="20" fillId="2" borderId="0" xfId="1" applyFont="1" applyFill="1" applyBorder="1" applyAlignment="1">
      <alignment horizontal="center" vertical="center" wrapText="1"/>
    </xf>
    <xf numFmtId="9" fontId="20" fillId="2" borderId="0" xfId="3" applyFont="1" applyFill="1" applyBorder="1" applyAlignment="1">
      <alignment horizontal="left"/>
    </xf>
    <xf numFmtId="0" fontId="21" fillId="2" borderId="0" xfId="2" applyFont="1" applyFill="1" applyBorder="1"/>
    <xf numFmtId="0" fontId="21" fillId="2" borderId="0" xfId="2" applyFont="1" applyFill="1" applyBorder="1" applyAlignment="1">
      <alignment horizontal="center"/>
    </xf>
    <xf numFmtId="0" fontId="23" fillId="2" borderId="9" xfId="0" applyFont="1" applyFill="1" applyBorder="1"/>
    <xf numFmtId="1" fontId="21" fillId="2" borderId="0" xfId="0" applyNumberFormat="1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right" indent="1"/>
    </xf>
    <xf numFmtId="2" fontId="22" fillId="2" borderId="0" xfId="0" applyNumberFormat="1" applyFont="1" applyFill="1" applyBorder="1" applyAlignment="1">
      <alignment horizontal="left" vertical="center"/>
    </xf>
    <xf numFmtId="2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1" fillId="2" borderId="0" xfId="0" applyFont="1" applyFill="1"/>
    <xf numFmtId="0" fontId="14" fillId="2" borderId="0" xfId="0" applyFont="1" applyFill="1" applyBorder="1"/>
    <xf numFmtId="2" fontId="8" fillId="2" borderId="0" xfId="0" applyNumberFormat="1" applyFont="1" applyFill="1" applyBorder="1" applyAlignment="1">
      <alignment vertical="center"/>
    </xf>
    <xf numFmtId="2" fontId="13" fillId="2" borderId="0" xfId="0" applyNumberFormat="1" applyFont="1" applyFill="1" applyBorder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2" fontId="13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0" fillId="2" borderId="0" xfId="2" applyFont="1" applyFill="1" applyBorder="1" applyAlignment="1">
      <alignment horizontal="left"/>
    </xf>
    <xf numFmtId="9" fontId="0" fillId="0" borderId="0" xfId="0" applyNumberFormat="1"/>
    <xf numFmtId="0" fontId="31" fillId="0" borderId="0" xfId="0" applyFont="1"/>
    <xf numFmtId="2" fontId="0" fillId="0" borderId="1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0" fillId="2" borderId="0" xfId="2" applyFont="1" applyFill="1" applyBorder="1" applyAlignment="1">
      <alignment horizontal="center" vertical="center"/>
    </xf>
    <xf numFmtId="9" fontId="20" fillId="2" borderId="0" xfId="2" applyNumberFormat="1" applyFont="1" applyFill="1" applyBorder="1" applyAlignment="1"/>
    <xf numFmtId="0" fontId="23" fillId="2" borderId="0" xfId="0" applyFont="1" applyFill="1" applyBorder="1"/>
    <xf numFmtId="0" fontId="23" fillId="2" borderId="6" xfId="0" applyFont="1" applyFill="1" applyBorder="1" applyAlignment="1">
      <alignment horizontal="left"/>
    </xf>
    <xf numFmtId="0" fontId="23" fillId="8" borderId="0" xfId="0" applyFont="1" applyFill="1" applyBorder="1" applyAlignment="1">
      <alignment horizontal="left" vertical="center"/>
    </xf>
    <xf numFmtId="0" fontId="22" fillId="8" borderId="0" xfId="0" applyFont="1" applyFill="1" applyBorder="1" applyAlignment="1">
      <alignment horizontal="left" vertical="center"/>
    </xf>
    <xf numFmtId="0" fontId="23" fillId="9" borderId="5" xfId="0" applyFont="1" applyFill="1" applyBorder="1" applyAlignment="1">
      <alignment horizontal="center"/>
    </xf>
    <xf numFmtId="0" fontId="23" fillId="8" borderId="0" xfId="0" applyFont="1" applyFill="1" applyBorder="1" applyAlignment="1">
      <alignment vertical="center"/>
    </xf>
    <xf numFmtId="0" fontId="22" fillId="8" borderId="0" xfId="0" applyFont="1" applyFill="1" applyBorder="1" applyAlignment="1">
      <alignment vertical="center"/>
    </xf>
    <xf numFmtId="0" fontId="22" fillId="8" borderId="8" xfId="0" applyFont="1" applyFill="1" applyBorder="1" applyAlignment="1">
      <alignment vertical="center"/>
    </xf>
    <xf numFmtId="0" fontId="23" fillId="8" borderId="0" xfId="0" applyFont="1" applyFill="1" applyBorder="1" applyAlignment="1"/>
    <xf numFmtId="0" fontId="22" fillId="8" borderId="0" xfId="0" applyFont="1" applyFill="1" applyBorder="1" applyAlignment="1"/>
    <xf numFmtId="0" fontId="22" fillId="8" borderId="8" xfId="0" applyFont="1" applyFill="1" applyBorder="1" applyAlignment="1"/>
    <xf numFmtId="0" fontId="23" fillId="9" borderId="5" xfId="0" applyFont="1" applyFill="1" applyBorder="1"/>
    <xf numFmtId="0" fontId="23" fillId="8" borderId="0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3" fillId="0" borderId="9" xfId="0" applyFont="1" applyFill="1" applyBorder="1"/>
    <xf numFmtId="1" fontId="21" fillId="0" borderId="0" xfId="0" applyNumberFormat="1" applyFont="1" applyFill="1" applyBorder="1" applyAlignment="1">
      <alignment horizontal="center" vertical="center"/>
    </xf>
    <xf numFmtId="2" fontId="20" fillId="8" borderId="2" xfId="0" applyNumberFormat="1" applyFont="1" applyFill="1" applyBorder="1" applyAlignment="1">
      <alignment horizontal="left" vertical="center"/>
    </xf>
    <xf numFmtId="2" fontId="22" fillId="8" borderId="0" xfId="0" applyNumberFormat="1" applyFont="1" applyFill="1" applyBorder="1" applyAlignment="1">
      <alignment horizontal="left" vertical="center"/>
    </xf>
    <xf numFmtId="1" fontId="21" fillId="10" borderId="0" xfId="0" applyNumberFormat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 vertical="center"/>
    </xf>
    <xf numFmtId="0" fontId="27" fillId="2" borderId="15" xfId="2" applyFont="1" applyFill="1" applyBorder="1" applyAlignment="1">
      <alignment vertical="center"/>
    </xf>
    <xf numFmtId="0" fontId="27" fillId="2" borderId="0" xfId="2" applyFont="1" applyFill="1" applyBorder="1" applyAlignment="1">
      <alignment vertical="center"/>
    </xf>
    <xf numFmtId="0" fontId="27" fillId="2" borderId="11" xfId="2" applyFont="1" applyFill="1" applyBorder="1" applyAlignment="1">
      <alignment vertical="center"/>
    </xf>
    <xf numFmtId="0" fontId="34" fillId="2" borderId="14" xfId="2" applyFont="1" applyFill="1" applyBorder="1" applyAlignment="1">
      <alignment vertical="center"/>
    </xf>
    <xf numFmtId="0" fontId="34" fillId="2" borderId="10" xfId="2" applyFont="1" applyFill="1" applyBorder="1"/>
    <xf numFmtId="0" fontId="32" fillId="2" borderId="10" xfId="2" applyFont="1" applyFill="1" applyBorder="1"/>
    <xf numFmtId="0" fontId="32" fillId="2" borderId="10" xfId="2" applyFont="1" applyFill="1" applyBorder="1" applyAlignment="1">
      <alignment horizontal="center"/>
    </xf>
    <xf numFmtId="0" fontId="32" fillId="2" borderId="12" xfId="2" applyFont="1" applyFill="1" applyBorder="1"/>
    <xf numFmtId="0" fontId="32" fillId="0" borderId="0" xfId="2" applyFont="1"/>
    <xf numFmtId="0" fontId="35" fillId="0" borderId="0" xfId="0" applyFont="1"/>
    <xf numFmtId="0" fontId="34" fillId="2" borderId="15" xfId="2" applyFont="1" applyFill="1" applyBorder="1" applyAlignment="1">
      <alignment vertical="center"/>
    </xf>
    <xf numFmtId="0" fontId="34" fillId="2" borderId="0" xfId="2" applyFont="1" applyFill="1" applyBorder="1"/>
    <xf numFmtId="0" fontId="34" fillId="2" borderId="0" xfId="2" applyFont="1" applyFill="1" applyBorder="1" applyAlignment="1">
      <alignment horizontal="center"/>
    </xf>
    <xf numFmtId="0" fontId="34" fillId="2" borderId="11" xfId="2" applyFont="1" applyFill="1" applyBorder="1"/>
    <xf numFmtId="0" fontId="34" fillId="0" borderId="0" xfId="2" applyFont="1"/>
    <xf numFmtId="0" fontId="36" fillId="0" borderId="0" xfId="0" applyFont="1"/>
    <xf numFmtId="0" fontId="22" fillId="15" borderId="4" xfId="0" applyFont="1" applyFill="1" applyBorder="1" applyAlignment="1">
      <alignment vertical="center"/>
    </xf>
    <xf numFmtId="0" fontId="37" fillId="6" borderId="0" xfId="0" applyFont="1" applyFill="1"/>
    <xf numFmtId="0" fontId="37" fillId="6" borderId="0" xfId="0" applyFont="1" applyFill="1" applyAlignment="1"/>
    <xf numFmtId="0" fontId="27" fillId="2" borderId="4" xfId="2" applyFont="1" applyFill="1" applyBorder="1" applyAlignment="1">
      <alignment horizontal="center" vertical="center"/>
    </xf>
    <xf numFmtId="0" fontId="39" fillId="0" borderId="0" xfId="0" applyFont="1"/>
    <xf numFmtId="0" fontId="4" fillId="0" borderId="0" xfId="0" applyFont="1" applyAlignment="1">
      <alignment wrapText="1"/>
    </xf>
    <xf numFmtId="9" fontId="21" fillId="22" borderId="22" xfId="1" applyNumberFormat="1" applyFont="1" applyFill="1" applyBorder="1" applyAlignment="1">
      <alignment horizontal="center" vertical="center" wrapText="1"/>
    </xf>
    <xf numFmtId="9" fontId="20" fillId="22" borderId="23" xfId="2" applyNumberFormat="1" applyFont="1" applyFill="1" applyBorder="1" applyAlignment="1">
      <alignment vertical="center"/>
    </xf>
    <xf numFmtId="9" fontId="21" fillId="22" borderId="25" xfId="2" applyNumberFormat="1" applyFont="1" applyFill="1" applyBorder="1" applyAlignment="1">
      <alignment horizontal="center" vertical="center"/>
    </xf>
    <xf numFmtId="0" fontId="21" fillId="22" borderId="26" xfId="2" applyFont="1" applyFill="1" applyBorder="1" applyAlignment="1">
      <alignment vertical="center" wrapText="1"/>
    </xf>
    <xf numFmtId="9" fontId="21" fillId="22" borderId="52" xfId="2" applyNumberFormat="1" applyFont="1" applyFill="1" applyBorder="1" applyAlignment="1">
      <alignment horizontal="center" vertical="center"/>
    </xf>
    <xf numFmtId="164" fontId="20" fillId="22" borderId="22" xfId="1" applyFont="1" applyFill="1" applyBorder="1" applyAlignment="1">
      <alignment horizontal="left" vertical="center" wrapText="1"/>
    </xf>
    <xf numFmtId="9" fontId="20" fillId="22" borderId="57" xfId="2" applyNumberFormat="1" applyFont="1" applyFill="1" applyBorder="1" applyAlignment="1">
      <alignment vertical="center"/>
    </xf>
    <xf numFmtId="0" fontId="20" fillId="3" borderId="58" xfId="1" applyNumberFormat="1" applyFont="1" applyFill="1" applyBorder="1" applyAlignment="1">
      <alignment horizontal="center" vertical="center" wrapText="1"/>
    </xf>
    <xf numFmtId="9" fontId="20" fillId="3" borderId="58" xfId="1" applyNumberFormat="1" applyFont="1" applyFill="1" applyBorder="1" applyAlignment="1">
      <alignment horizontal="center" vertical="center" wrapText="1"/>
    </xf>
    <xf numFmtId="164" fontId="20" fillId="3" borderId="58" xfId="1" applyFont="1" applyFill="1" applyBorder="1" applyAlignment="1">
      <alignment horizontal="center" vertical="center" wrapText="1"/>
    </xf>
    <xf numFmtId="9" fontId="20" fillId="3" borderId="58" xfId="2" applyNumberFormat="1" applyFont="1" applyFill="1" applyBorder="1" applyAlignment="1">
      <alignment horizontal="center" vertical="center"/>
    </xf>
    <xf numFmtId="0" fontId="34" fillId="2" borderId="60" xfId="2" applyFont="1" applyFill="1" applyBorder="1"/>
    <xf numFmtId="0" fontId="27" fillId="2" borderId="58" xfId="2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/>
    </xf>
    <xf numFmtId="9" fontId="21" fillId="0" borderId="52" xfId="1" applyNumberFormat="1" applyFont="1" applyFill="1" applyBorder="1" applyAlignment="1">
      <alignment horizontal="center" vertical="center" wrapText="1"/>
    </xf>
    <xf numFmtId="9" fontId="21" fillId="0" borderId="25" xfId="2" applyNumberFormat="1" applyFont="1" applyFill="1" applyBorder="1" applyAlignment="1">
      <alignment horizontal="center" vertical="center"/>
    </xf>
    <xf numFmtId="168" fontId="21" fillId="0" borderId="22" xfId="1" applyNumberFormat="1" applyFont="1" applyFill="1" applyBorder="1" applyAlignment="1">
      <alignment horizontal="center" vertical="center" wrapText="1"/>
    </xf>
    <xf numFmtId="170" fontId="21" fillId="0" borderId="22" xfId="1" applyNumberFormat="1" applyFont="1" applyFill="1" applyBorder="1" applyAlignment="1">
      <alignment horizontal="center" vertical="center" wrapText="1"/>
    </xf>
    <xf numFmtId="2" fontId="20" fillId="24" borderId="5" xfId="0" applyNumberFormat="1" applyFont="1" applyFill="1" applyBorder="1" applyAlignment="1">
      <alignment horizontal="center" vertical="center"/>
    </xf>
    <xf numFmtId="2" fontId="20" fillId="24" borderId="1" xfId="0" applyNumberFormat="1" applyFont="1" applyFill="1" applyBorder="1" applyAlignment="1">
      <alignment horizontal="left" vertical="center"/>
    </xf>
    <xf numFmtId="2" fontId="20" fillId="24" borderId="6" xfId="0" applyNumberFormat="1" applyFont="1" applyFill="1" applyBorder="1" applyAlignment="1">
      <alignment horizontal="left" vertical="center"/>
    </xf>
    <xf numFmtId="2" fontId="20" fillId="24" borderId="7" xfId="0" applyNumberFormat="1" applyFont="1" applyFill="1" applyBorder="1" applyAlignment="1">
      <alignment horizontal="left" vertical="center"/>
    </xf>
    <xf numFmtId="164" fontId="20" fillId="22" borderId="22" xfId="1" applyFont="1" applyFill="1" applyBorder="1" applyAlignment="1">
      <alignment horizontal="left" vertical="center" wrapText="1"/>
    </xf>
    <xf numFmtId="0" fontId="20" fillId="22" borderId="25" xfId="0" applyFont="1" applyFill="1" applyBorder="1" applyAlignment="1">
      <alignment horizontal="left" vertical="center" wrapText="1"/>
    </xf>
    <xf numFmtId="2" fontId="20" fillId="2" borderId="2" xfId="0" applyNumberFormat="1" applyFont="1" applyFill="1" applyBorder="1" applyAlignment="1">
      <alignment horizontal="left" vertical="center"/>
    </xf>
    <xf numFmtId="0" fontId="20" fillId="22" borderId="41" xfId="2" applyFont="1" applyFill="1" applyBorder="1" applyAlignment="1">
      <alignment horizontal="left" vertical="center" wrapText="1"/>
    </xf>
    <xf numFmtId="0" fontId="20" fillId="22" borderId="73" xfId="0" applyFont="1" applyFill="1" applyBorder="1" applyAlignment="1">
      <alignment horizontal="left" vertical="center" wrapText="1"/>
    </xf>
    <xf numFmtId="9" fontId="21" fillId="22" borderId="73" xfId="1" applyNumberFormat="1" applyFont="1" applyFill="1" applyBorder="1" applyAlignment="1">
      <alignment horizontal="center" vertical="center" wrapText="1"/>
    </xf>
    <xf numFmtId="169" fontId="21" fillId="0" borderId="73" xfId="1" applyNumberFormat="1" applyFont="1" applyFill="1" applyBorder="1" applyAlignment="1">
      <alignment horizontal="center" vertical="center" wrapText="1"/>
    </xf>
    <xf numFmtId="9" fontId="20" fillId="22" borderId="74" xfId="2" applyNumberFormat="1" applyFont="1" applyFill="1" applyBorder="1" applyAlignment="1">
      <alignment vertical="center"/>
    </xf>
    <xf numFmtId="0" fontId="20" fillId="22" borderId="61" xfId="2" applyFont="1" applyFill="1" applyBorder="1" applyAlignment="1">
      <alignment horizontal="left" vertical="center" wrapText="1"/>
    </xf>
    <xf numFmtId="9" fontId="21" fillId="22" borderId="53" xfId="1" applyNumberFormat="1" applyFont="1" applyFill="1" applyBorder="1" applyAlignment="1">
      <alignment horizontal="center" vertical="center" wrapText="1"/>
    </xf>
    <xf numFmtId="9" fontId="21" fillId="22" borderId="52" xfId="1" applyNumberFormat="1" applyFont="1" applyFill="1" applyBorder="1" applyAlignment="1">
      <alignment horizontal="center" vertical="center" wrapText="1"/>
    </xf>
    <xf numFmtId="9" fontId="21" fillId="22" borderId="25" xfId="2" applyNumberFormat="1" applyFont="1" applyFill="1" applyBorder="1" applyAlignment="1">
      <alignment horizontal="center" vertical="center" wrapText="1"/>
    </xf>
    <xf numFmtId="9" fontId="21" fillId="22" borderId="25" xfId="1" applyNumberFormat="1" applyFont="1" applyFill="1" applyBorder="1" applyAlignment="1">
      <alignment horizontal="center" vertical="center" wrapText="1"/>
    </xf>
    <xf numFmtId="9" fontId="21" fillId="22" borderId="25" xfId="3" applyFont="1" applyFill="1" applyBorder="1" applyAlignment="1">
      <alignment horizontal="center" vertical="center" wrapText="1"/>
    </xf>
    <xf numFmtId="0" fontId="9" fillId="23" borderId="4" xfId="2" applyFont="1" applyFill="1" applyBorder="1" applyAlignment="1">
      <alignment horizontal="center" vertical="center"/>
    </xf>
    <xf numFmtId="9" fontId="21" fillId="22" borderId="73" xfId="2" applyNumberFormat="1" applyFont="1" applyFill="1" applyBorder="1" applyAlignment="1">
      <alignment horizontal="center" vertical="center" wrapText="1"/>
    </xf>
    <xf numFmtId="168" fontId="21" fillId="22" borderId="22" xfId="1" applyNumberFormat="1" applyFont="1" applyFill="1" applyBorder="1" applyAlignment="1">
      <alignment horizontal="center" vertical="center" wrapText="1"/>
    </xf>
    <xf numFmtId="0" fontId="21" fillId="22" borderId="22" xfId="1" applyNumberFormat="1" applyFont="1" applyFill="1" applyBorder="1" applyAlignment="1">
      <alignment horizontal="center" vertical="center" wrapText="1"/>
    </xf>
    <xf numFmtId="1" fontId="21" fillId="22" borderId="22" xfId="1" applyNumberFormat="1" applyFont="1" applyFill="1" applyBorder="1" applyAlignment="1">
      <alignment horizontal="center" vertical="center" wrapText="1"/>
    </xf>
    <xf numFmtId="0" fontId="20" fillId="22" borderId="62" xfId="2" applyFont="1" applyFill="1" applyBorder="1" applyAlignment="1">
      <alignment horizontal="left" vertical="center" wrapText="1"/>
    </xf>
    <xf numFmtId="170" fontId="21" fillId="22" borderId="22" xfId="1" applyNumberFormat="1" applyFont="1" applyFill="1" applyBorder="1" applyAlignment="1">
      <alignment horizontal="center" vertical="center" wrapText="1"/>
    </xf>
    <xf numFmtId="0" fontId="21" fillId="11" borderId="28" xfId="0" applyFont="1" applyFill="1" applyBorder="1" applyAlignment="1">
      <alignment horizontal="center"/>
    </xf>
    <xf numFmtId="0" fontId="21" fillId="11" borderId="31" xfId="0" applyFont="1" applyFill="1" applyBorder="1" applyAlignment="1">
      <alignment horizontal="center"/>
    </xf>
    <xf numFmtId="0" fontId="21" fillId="11" borderId="42" xfId="0" applyFont="1" applyFill="1" applyBorder="1" applyAlignment="1">
      <alignment horizontal="center"/>
    </xf>
    <xf numFmtId="0" fontId="21" fillId="11" borderId="34" xfId="0" applyFont="1" applyFill="1" applyBorder="1" applyAlignment="1">
      <alignment horizontal="center"/>
    </xf>
    <xf numFmtId="1" fontId="21" fillId="10" borderId="83" xfId="0" applyNumberFormat="1" applyFont="1" applyFill="1" applyBorder="1" applyAlignment="1">
      <alignment vertical="center"/>
    </xf>
    <xf numFmtId="1" fontId="21" fillId="10" borderId="84" xfId="0" applyNumberFormat="1" applyFont="1" applyFill="1" applyBorder="1" applyAlignment="1">
      <alignment vertical="center"/>
    </xf>
    <xf numFmtId="1" fontId="21" fillId="10" borderId="85" xfId="0" applyNumberFormat="1" applyFont="1" applyFill="1" applyBorder="1" applyAlignment="1">
      <alignment vertical="center"/>
    </xf>
    <xf numFmtId="1" fontId="21" fillId="10" borderId="9" xfId="0" applyNumberFormat="1" applyFont="1" applyFill="1" applyBorder="1" applyAlignment="1">
      <alignment vertical="center"/>
    </xf>
    <xf numFmtId="1" fontId="21" fillId="10" borderId="0" xfId="0" applyNumberFormat="1" applyFont="1" applyFill="1" applyBorder="1" applyAlignment="1">
      <alignment vertical="center"/>
    </xf>
    <xf numFmtId="1" fontId="21" fillId="10" borderId="8" xfId="0" applyNumberFormat="1" applyFont="1" applyFill="1" applyBorder="1" applyAlignment="1">
      <alignment vertical="center"/>
    </xf>
    <xf numFmtId="1" fontId="21" fillId="10" borderId="19" xfId="0" applyNumberFormat="1" applyFont="1" applyFill="1" applyBorder="1" applyAlignment="1">
      <alignment vertical="center"/>
    </xf>
    <xf numFmtId="1" fontId="21" fillId="10" borderId="20" xfId="0" applyNumberFormat="1" applyFont="1" applyFill="1" applyBorder="1" applyAlignment="1">
      <alignment vertical="center"/>
    </xf>
    <xf numFmtId="2" fontId="20" fillId="7" borderId="79" xfId="0" applyNumberFormat="1" applyFont="1" applyFill="1" applyBorder="1" applyAlignment="1">
      <alignment vertical="center"/>
    </xf>
    <xf numFmtId="2" fontId="20" fillId="7" borderId="80" xfId="0" applyNumberFormat="1" applyFont="1" applyFill="1" applyBorder="1" applyAlignment="1">
      <alignment vertical="center"/>
    </xf>
    <xf numFmtId="2" fontId="20" fillId="7" borderId="78" xfId="0" applyNumberFormat="1" applyFont="1" applyFill="1" applyBorder="1" applyAlignment="1">
      <alignment vertical="center"/>
    </xf>
    <xf numFmtId="167" fontId="20" fillId="8" borderId="78" xfId="0" applyNumberFormat="1" applyFont="1" applyFill="1" applyBorder="1" applyAlignment="1"/>
    <xf numFmtId="167" fontId="20" fillId="8" borderId="79" xfId="0" applyNumberFormat="1" applyFont="1" applyFill="1" applyBorder="1" applyAlignment="1"/>
    <xf numFmtId="167" fontId="20" fillId="8" borderId="80" xfId="0" applyNumberFormat="1" applyFont="1" applyFill="1" applyBorder="1" applyAlignment="1"/>
    <xf numFmtId="40" fontId="20" fillId="8" borderId="78" xfId="0" applyNumberFormat="1" applyFont="1" applyFill="1" applyBorder="1" applyAlignment="1"/>
    <xf numFmtId="40" fontId="20" fillId="8" borderId="80" xfId="0" applyNumberFormat="1" applyFont="1" applyFill="1" applyBorder="1" applyAlignment="1"/>
    <xf numFmtId="166" fontId="21" fillId="8" borderId="81" xfId="0" applyNumberFormat="1" applyFont="1" applyFill="1" applyBorder="1" applyAlignment="1"/>
    <xf numFmtId="166" fontId="21" fillId="8" borderId="82" xfId="0" applyNumberFormat="1" applyFont="1" applyFill="1" applyBorder="1" applyAlignment="1"/>
    <xf numFmtId="167" fontId="20" fillId="8" borderId="81" xfId="0" applyNumberFormat="1" applyFont="1" applyFill="1" applyBorder="1" applyAlignment="1"/>
    <xf numFmtId="167" fontId="20" fillId="8" borderId="82" xfId="0" applyNumberFormat="1" applyFont="1" applyFill="1" applyBorder="1" applyAlignment="1"/>
    <xf numFmtId="167" fontId="20" fillId="8" borderId="86" xfId="0" applyNumberFormat="1" applyFont="1" applyFill="1" applyBorder="1" applyAlignment="1"/>
    <xf numFmtId="40" fontId="20" fillId="8" borderId="81" xfId="0" applyNumberFormat="1" applyFont="1" applyFill="1" applyBorder="1" applyAlignment="1">
      <alignment vertical="center"/>
    </xf>
    <xf numFmtId="40" fontId="20" fillId="8" borderId="86" xfId="0" applyNumberFormat="1" applyFont="1" applyFill="1" applyBorder="1" applyAlignment="1">
      <alignment vertical="center"/>
    </xf>
    <xf numFmtId="166" fontId="21" fillId="8" borderId="9" xfId="0" applyNumberFormat="1" applyFont="1" applyFill="1" applyBorder="1" applyAlignment="1"/>
    <xf numFmtId="166" fontId="21" fillId="8" borderId="0" xfId="0" applyNumberFormat="1" applyFont="1" applyFill="1" applyBorder="1" applyAlignment="1"/>
    <xf numFmtId="2" fontId="20" fillId="2" borderId="79" xfId="0" applyNumberFormat="1" applyFont="1" applyFill="1" applyBorder="1" applyAlignment="1">
      <alignment vertical="center"/>
    </xf>
    <xf numFmtId="2" fontId="20" fillId="2" borderId="80" xfId="0" applyNumberFormat="1" applyFont="1" applyFill="1" applyBorder="1" applyAlignment="1">
      <alignment vertical="center"/>
    </xf>
    <xf numFmtId="2" fontId="20" fillId="2" borderId="78" xfId="0" applyNumberFormat="1" applyFont="1" applyFill="1" applyBorder="1" applyAlignment="1">
      <alignment vertical="center"/>
    </xf>
    <xf numFmtId="167" fontId="20" fillId="2" borderId="78" xfId="0" applyNumberFormat="1" applyFont="1" applyFill="1" applyBorder="1" applyAlignment="1"/>
    <xf numFmtId="167" fontId="20" fillId="2" borderId="79" xfId="0" applyNumberFormat="1" applyFont="1" applyFill="1" applyBorder="1" applyAlignment="1"/>
    <xf numFmtId="167" fontId="20" fillId="2" borderId="80" xfId="0" applyNumberFormat="1" applyFont="1" applyFill="1" applyBorder="1" applyAlignment="1"/>
    <xf numFmtId="40" fontId="20" fillId="2" borderId="78" xfId="0" applyNumberFormat="1" applyFont="1" applyFill="1" applyBorder="1" applyAlignment="1"/>
    <xf numFmtId="40" fontId="20" fillId="2" borderId="80" xfId="0" applyNumberFormat="1" applyFont="1" applyFill="1" applyBorder="1" applyAlignment="1"/>
    <xf numFmtId="166" fontId="21" fillId="2" borderId="81" xfId="0" applyNumberFormat="1" applyFont="1" applyFill="1" applyBorder="1" applyAlignment="1"/>
    <xf numFmtId="166" fontId="21" fillId="2" borderId="82" xfId="0" applyNumberFormat="1" applyFont="1" applyFill="1" applyBorder="1" applyAlignment="1"/>
    <xf numFmtId="167" fontId="20" fillId="2" borderId="81" xfId="0" applyNumberFormat="1" applyFont="1" applyFill="1" applyBorder="1" applyAlignment="1"/>
    <xf numFmtId="167" fontId="20" fillId="2" borderId="82" xfId="0" applyNumberFormat="1" applyFont="1" applyFill="1" applyBorder="1" applyAlignment="1"/>
    <xf numFmtId="167" fontId="20" fillId="2" borderId="86" xfId="0" applyNumberFormat="1" applyFont="1" applyFill="1" applyBorder="1" applyAlignment="1"/>
    <xf numFmtId="40" fontId="20" fillId="2" borderId="81" xfId="0" applyNumberFormat="1" applyFont="1" applyFill="1" applyBorder="1" applyAlignment="1">
      <alignment vertical="center"/>
    </xf>
    <xf numFmtId="40" fontId="20" fillId="2" borderId="86" xfId="0" applyNumberFormat="1" applyFont="1" applyFill="1" applyBorder="1" applyAlignment="1">
      <alignment vertical="center"/>
    </xf>
    <xf numFmtId="166" fontId="21" fillId="2" borderId="9" xfId="0" applyNumberFormat="1" applyFont="1" applyFill="1" applyBorder="1" applyAlignment="1"/>
    <xf numFmtId="166" fontId="21" fillId="2" borderId="0" xfId="0" applyNumberFormat="1" applyFont="1" applyFill="1" applyBorder="1" applyAlignment="1"/>
    <xf numFmtId="2" fontId="8" fillId="2" borderId="78" xfId="0" applyNumberFormat="1" applyFont="1" applyFill="1" applyBorder="1" applyAlignment="1">
      <alignment vertical="center"/>
    </xf>
    <xf numFmtId="2" fontId="8" fillId="2" borderId="80" xfId="0" applyNumberFormat="1" applyFont="1" applyFill="1" applyBorder="1" applyAlignment="1">
      <alignment vertical="center"/>
    </xf>
    <xf numFmtId="2" fontId="8" fillId="2" borderId="79" xfId="0" applyNumberFormat="1" applyFont="1" applyFill="1" applyBorder="1" applyAlignment="1">
      <alignment vertical="center"/>
    </xf>
    <xf numFmtId="0" fontId="15" fillId="2" borderId="82" xfId="0" applyFont="1" applyFill="1" applyBorder="1" applyAlignment="1"/>
    <xf numFmtId="10" fontId="16" fillId="2" borderId="0" xfId="0" applyNumberFormat="1" applyFont="1" applyFill="1" applyAlignment="1"/>
    <xf numFmtId="0" fontId="16" fillId="2" borderId="0" xfId="0" applyFont="1" applyFill="1" applyAlignment="1"/>
    <xf numFmtId="2" fontId="9" fillId="2" borderId="6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78" xfId="0" applyNumberFormat="1" applyFont="1" applyFill="1" applyBorder="1" applyAlignment="1">
      <alignment vertical="center"/>
    </xf>
    <xf numFmtId="2" fontId="9" fillId="2" borderId="80" xfId="0" applyNumberFormat="1" applyFont="1" applyFill="1" applyBorder="1" applyAlignment="1">
      <alignment vertical="center"/>
    </xf>
    <xf numFmtId="165" fontId="10" fillId="2" borderId="82" xfId="0" applyNumberFormat="1" applyFont="1" applyFill="1" applyBorder="1" applyAlignment="1"/>
    <xf numFmtId="165" fontId="10" fillId="2" borderId="86" xfId="0" applyNumberFormat="1" applyFont="1" applyFill="1" applyBorder="1" applyAlignment="1"/>
    <xf numFmtId="165" fontId="10" fillId="2" borderId="81" xfId="0" applyNumberFormat="1" applyFont="1" applyFill="1" applyBorder="1" applyAlignment="1"/>
    <xf numFmtId="0" fontId="37" fillId="0" borderId="0" xfId="0" applyFont="1"/>
    <xf numFmtId="0" fontId="41" fillId="0" borderId="0" xfId="0" applyFont="1"/>
    <xf numFmtId="0" fontId="41" fillId="0" borderId="0" xfId="0" applyFont="1" applyAlignment="1">
      <alignment horizontal="center"/>
    </xf>
    <xf numFmtId="2" fontId="20" fillId="7" borderId="91" xfId="0" applyNumberFormat="1" applyFont="1" applyFill="1" applyBorder="1" applyAlignment="1">
      <alignment vertical="center"/>
    </xf>
    <xf numFmtId="40" fontId="20" fillId="11" borderId="92" xfId="0" applyNumberFormat="1" applyFont="1" applyFill="1" applyBorder="1" applyAlignment="1">
      <alignment horizontal="center"/>
    </xf>
    <xf numFmtId="2" fontId="20" fillId="7" borderId="92" xfId="0" applyNumberFormat="1" applyFont="1" applyFill="1" applyBorder="1" applyAlignment="1">
      <alignment horizontal="center" vertical="center"/>
    </xf>
    <xf numFmtId="6" fontId="21" fillId="11" borderId="92" xfId="0" applyNumberFormat="1" applyFont="1" applyFill="1" applyBorder="1" applyAlignment="1">
      <alignment horizontal="center"/>
    </xf>
    <xf numFmtId="1" fontId="21" fillId="11" borderId="27" xfId="0" applyNumberFormat="1" applyFont="1" applyFill="1" applyBorder="1" applyAlignment="1">
      <alignment horizontal="center" vertical="center"/>
    </xf>
    <xf numFmtId="1" fontId="21" fillId="11" borderId="46" xfId="0" applyNumberFormat="1" applyFont="1" applyFill="1" applyBorder="1" applyAlignment="1">
      <alignment horizontal="center" vertical="center"/>
    </xf>
    <xf numFmtId="1" fontId="21" fillId="11" borderId="47" xfId="0" applyNumberFormat="1" applyFont="1" applyFill="1" applyBorder="1" applyAlignment="1">
      <alignment horizontal="center" vertical="center"/>
    </xf>
    <xf numFmtId="1" fontId="21" fillId="11" borderId="35" xfId="0" applyNumberFormat="1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left"/>
    </xf>
    <xf numFmtId="0" fontId="23" fillId="6" borderId="7" xfId="0" applyFont="1" applyFill="1" applyBorder="1" applyAlignment="1">
      <alignment horizontal="left"/>
    </xf>
    <xf numFmtId="164" fontId="20" fillId="22" borderId="22" xfId="1" applyFont="1" applyFill="1" applyBorder="1" applyAlignment="1">
      <alignment horizontal="center" vertical="center" wrapText="1"/>
    </xf>
    <xf numFmtId="164" fontId="20" fillId="22" borderId="25" xfId="1" applyFont="1" applyFill="1" applyBorder="1" applyAlignment="1">
      <alignment horizontal="center" vertical="center" wrapText="1"/>
    </xf>
    <xf numFmtId="0" fontId="20" fillId="20" borderId="36" xfId="0" applyFont="1" applyFill="1" applyBorder="1" applyAlignment="1">
      <alignment horizontal="left" vertical="center"/>
    </xf>
    <xf numFmtId="0" fontId="20" fillId="20" borderId="37" xfId="0" applyFont="1" applyFill="1" applyBorder="1" applyAlignment="1">
      <alignment horizontal="left" vertical="center"/>
    </xf>
    <xf numFmtId="0" fontId="20" fillId="20" borderId="38" xfId="0" applyFont="1" applyFill="1" applyBorder="1" applyAlignment="1">
      <alignment horizontal="left" vertical="center"/>
    </xf>
    <xf numFmtId="0" fontId="20" fillId="18" borderId="0" xfId="0" applyFont="1" applyFill="1" applyBorder="1" applyAlignment="1">
      <alignment horizontal="left" vertical="center"/>
    </xf>
    <xf numFmtId="164" fontId="20" fillId="22" borderId="21" xfId="1" applyFont="1" applyFill="1" applyBorder="1" applyAlignment="1">
      <alignment horizontal="left" vertical="center" wrapText="1"/>
    </xf>
    <xf numFmtId="164" fontId="20" fillId="22" borderId="22" xfId="1" applyFont="1" applyFill="1" applyBorder="1" applyAlignment="1">
      <alignment horizontal="left" vertical="center" wrapText="1"/>
    </xf>
    <xf numFmtId="1" fontId="21" fillId="11" borderId="46" xfId="0" applyNumberFormat="1" applyFont="1" applyFill="1" applyBorder="1" applyAlignment="1">
      <alignment horizontal="center"/>
    </xf>
    <xf numFmtId="1" fontId="21" fillId="11" borderId="35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 vertical="justify" wrapText="1"/>
    </xf>
    <xf numFmtId="0" fontId="22" fillId="16" borderId="4" xfId="0" applyFont="1" applyFill="1" applyBorder="1" applyAlignment="1">
      <alignment horizontal="center" vertical="center"/>
    </xf>
    <xf numFmtId="2" fontId="20" fillId="21" borderId="0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justify" vertical="justify" wrapText="1"/>
    </xf>
    <xf numFmtId="2" fontId="21" fillId="2" borderId="64" xfId="0" applyNumberFormat="1" applyFont="1" applyFill="1" applyBorder="1" applyAlignment="1">
      <alignment horizontal="justify" vertical="justify" wrapText="1"/>
    </xf>
    <xf numFmtId="2" fontId="21" fillId="2" borderId="59" xfId="0" applyNumberFormat="1" applyFont="1" applyFill="1" applyBorder="1" applyAlignment="1">
      <alignment horizontal="justify" vertical="justify" wrapText="1"/>
    </xf>
    <xf numFmtId="2" fontId="21" fillId="2" borderId="63" xfId="0" applyNumberFormat="1" applyFont="1" applyFill="1" applyBorder="1" applyAlignment="1">
      <alignment horizontal="justify" vertical="justify" wrapText="1"/>
    </xf>
    <xf numFmtId="2" fontId="20" fillId="17" borderId="0" xfId="0" applyNumberFormat="1" applyFont="1" applyFill="1" applyBorder="1" applyAlignment="1">
      <alignment horizontal="center" vertical="center"/>
    </xf>
    <xf numFmtId="40" fontId="20" fillId="11" borderId="92" xfId="0" applyNumberFormat="1" applyFont="1" applyFill="1" applyBorder="1" applyAlignment="1">
      <alignment horizontal="center" vertical="center"/>
    </xf>
    <xf numFmtId="2" fontId="20" fillId="14" borderId="0" xfId="0" applyNumberFormat="1" applyFont="1" applyFill="1" applyBorder="1" applyAlignment="1">
      <alignment horizontal="center" vertical="center"/>
    </xf>
    <xf numFmtId="1" fontId="21" fillId="11" borderId="75" xfId="0" applyNumberFormat="1" applyFont="1" applyFill="1" applyBorder="1" applyAlignment="1">
      <alignment horizontal="center" vertical="center"/>
    </xf>
    <xf numFmtId="1" fontId="21" fillId="11" borderId="76" xfId="0" applyNumberFormat="1" applyFont="1" applyFill="1" applyBorder="1" applyAlignment="1">
      <alignment horizontal="center" vertical="center"/>
    </xf>
    <xf numFmtId="1" fontId="21" fillId="11" borderId="77" xfId="0" applyNumberFormat="1" applyFont="1" applyFill="1" applyBorder="1" applyAlignment="1">
      <alignment horizontal="center" vertical="center"/>
    </xf>
    <xf numFmtId="2" fontId="20" fillId="7" borderId="88" xfId="0" applyNumberFormat="1" applyFont="1" applyFill="1" applyBorder="1" applyAlignment="1">
      <alignment horizontal="center" vertical="center"/>
    </xf>
    <xf numFmtId="2" fontId="20" fillId="7" borderId="87" xfId="0" applyNumberFormat="1" applyFont="1" applyFill="1" applyBorder="1" applyAlignment="1">
      <alignment horizontal="center" vertical="center"/>
    </xf>
    <xf numFmtId="164" fontId="20" fillId="3" borderId="67" xfId="1" applyFont="1" applyFill="1" applyBorder="1" applyAlignment="1">
      <alignment horizontal="center" vertical="center" wrapText="1"/>
    </xf>
    <xf numFmtId="164" fontId="20" fillId="3" borderId="60" xfId="1" applyFont="1" applyFill="1" applyBorder="1" applyAlignment="1">
      <alignment horizontal="center" vertical="center" wrapText="1"/>
    </xf>
    <xf numFmtId="164" fontId="20" fillId="3" borderId="68" xfId="1" applyFont="1" applyFill="1" applyBorder="1" applyAlignment="1">
      <alignment horizontal="center" vertical="center" wrapText="1"/>
    </xf>
    <xf numFmtId="164" fontId="20" fillId="3" borderId="69" xfId="1" applyFont="1" applyFill="1" applyBorder="1" applyAlignment="1">
      <alignment horizontal="center" vertical="center" wrapText="1"/>
    </xf>
    <xf numFmtId="164" fontId="20" fillId="3" borderId="70" xfId="1" applyFont="1" applyFill="1" applyBorder="1" applyAlignment="1">
      <alignment horizontal="center" vertical="center" wrapText="1"/>
    </xf>
    <xf numFmtId="164" fontId="20" fillId="3" borderId="71" xfId="1" applyFont="1" applyFill="1" applyBorder="1" applyAlignment="1">
      <alignment horizontal="center" vertical="center" wrapText="1"/>
    </xf>
    <xf numFmtId="164" fontId="20" fillId="3" borderId="65" xfId="1" applyFont="1" applyFill="1" applyBorder="1" applyAlignment="1">
      <alignment horizontal="center" vertical="center" wrapText="1"/>
    </xf>
    <xf numFmtId="164" fontId="20" fillId="3" borderId="66" xfId="1" applyFont="1" applyFill="1" applyBorder="1" applyAlignment="1">
      <alignment horizontal="center" vertical="center" wrapText="1"/>
    </xf>
    <xf numFmtId="164" fontId="20" fillId="3" borderId="16" xfId="1" applyFont="1" applyFill="1" applyBorder="1" applyAlignment="1">
      <alignment horizontal="center" vertical="center" wrapText="1"/>
    </xf>
    <xf numFmtId="164" fontId="20" fillId="3" borderId="63" xfId="1" applyFont="1" applyFill="1" applyBorder="1" applyAlignment="1">
      <alignment horizontal="center" vertical="center" wrapText="1"/>
    </xf>
    <xf numFmtId="0" fontId="20" fillId="22" borderId="54" xfId="2" applyFont="1" applyFill="1" applyBorder="1" applyAlignment="1">
      <alignment horizontal="left" vertical="center" wrapText="1"/>
    </xf>
    <xf numFmtId="0" fontId="20" fillId="22" borderId="55" xfId="2" applyFont="1" applyFill="1" applyBorder="1" applyAlignment="1">
      <alignment horizontal="left" vertical="center" wrapText="1"/>
    </xf>
    <xf numFmtId="0" fontId="20" fillId="22" borderId="56" xfId="2" applyFont="1" applyFill="1" applyBorder="1" applyAlignment="1">
      <alignment horizontal="left" vertical="center" wrapText="1"/>
    </xf>
    <xf numFmtId="0" fontId="20" fillId="22" borderId="39" xfId="2" applyFont="1" applyFill="1" applyBorder="1" applyAlignment="1">
      <alignment horizontal="left" vertical="center" wrapText="1"/>
    </xf>
    <xf numFmtId="0" fontId="20" fillId="22" borderId="40" xfId="2" applyFont="1" applyFill="1" applyBorder="1" applyAlignment="1">
      <alignment horizontal="left" vertical="center" wrapText="1"/>
    </xf>
    <xf numFmtId="0" fontId="20" fillId="22" borderId="41" xfId="2" applyFont="1" applyFill="1" applyBorder="1" applyAlignment="1">
      <alignment horizontal="left" vertical="center" wrapText="1"/>
    </xf>
    <xf numFmtId="0" fontId="20" fillId="22" borderId="49" xfId="2" applyFont="1" applyFill="1" applyBorder="1" applyAlignment="1">
      <alignment horizontal="left" vertical="center"/>
    </xf>
    <xf numFmtId="0" fontId="20" fillId="22" borderId="50" xfId="2" applyFont="1" applyFill="1" applyBorder="1" applyAlignment="1">
      <alignment horizontal="left" vertical="center"/>
    </xf>
    <xf numFmtId="0" fontId="20" fillId="22" borderId="51" xfId="2" applyFont="1" applyFill="1" applyBorder="1" applyAlignment="1">
      <alignment horizontal="left" vertical="center"/>
    </xf>
    <xf numFmtId="0" fontId="20" fillId="22" borderId="72" xfId="0" applyFont="1" applyFill="1" applyBorder="1" applyAlignment="1">
      <alignment horizontal="left" vertical="center" wrapText="1"/>
    </xf>
    <xf numFmtId="0" fontId="20" fillId="22" borderId="73" xfId="0" applyFont="1" applyFill="1" applyBorder="1" applyAlignment="1">
      <alignment horizontal="left" vertical="center" wrapText="1"/>
    </xf>
    <xf numFmtId="0" fontId="20" fillId="22" borderId="24" xfId="0" applyFont="1" applyFill="1" applyBorder="1" applyAlignment="1">
      <alignment horizontal="left" vertical="center" wrapText="1"/>
    </xf>
    <xf numFmtId="0" fontId="20" fillId="22" borderId="25" xfId="0" applyFont="1" applyFill="1" applyBorder="1" applyAlignment="1">
      <alignment horizontal="left" vertical="center" wrapText="1"/>
    </xf>
    <xf numFmtId="2" fontId="20" fillId="7" borderId="9" xfId="0" applyNumberFormat="1" applyFont="1" applyFill="1" applyBorder="1" applyAlignment="1">
      <alignment horizontal="center" vertical="center"/>
    </xf>
    <xf numFmtId="2" fontId="20" fillId="7" borderId="0" xfId="0" applyNumberFormat="1" applyFont="1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1" fontId="21" fillId="11" borderId="32" xfId="0" applyNumberFormat="1" applyFont="1" applyFill="1" applyBorder="1" applyAlignment="1">
      <alignment horizontal="center" vertical="center"/>
    </xf>
    <xf numFmtId="1" fontId="21" fillId="11" borderId="33" xfId="0" applyNumberFormat="1" applyFont="1" applyFill="1" applyBorder="1" applyAlignment="1">
      <alignment horizontal="center" vertical="center"/>
    </xf>
    <xf numFmtId="164" fontId="20" fillId="22" borderId="73" xfId="1" applyFont="1" applyFill="1" applyBorder="1" applyAlignment="1">
      <alignment horizontal="center" vertical="center" wrapText="1"/>
    </xf>
    <xf numFmtId="0" fontId="20" fillId="3" borderId="65" xfId="1" applyNumberFormat="1" applyFont="1" applyFill="1" applyBorder="1" applyAlignment="1">
      <alignment horizontal="center" vertical="center" wrapText="1"/>
    </xf>
    <xf numFmtId="0" fontId="20" fillId="3" borderId="66" xfId="1" applyNumberFormat="1" applyFont="1" applyFill="1" applyBorder="1" applyAlignment="1">
      <alignment horizontal="center" vertical="center" wrapText="1"/>
    </xf>
    <xf numFmtId="0" fontId="20" fillId="3" borderId="64" xfId="1" applyNumberFormat="1" applyFont="1" applyFill="1" applyBorder="1" applyAlignment="1">
      <alignment horizontal="center" vertical="center" wrapText="1"/>
    </xf>
    <xf numFmtId="0" fontId="20" fillId="3" borderId="59" xfId="1" applyNumberFormat="1" applyFont="1" applyFill="1" applyBorder="1" applyAlignment="1">
      <alignment horizontal="center" vertical="center" wrapText="1"/>
    </xf>
    <xf numFmtId="0" fontId="20" fillId="3" borderId="63" xfId="1" applyNumberFormat="1" applyFont="1" applyFill="1" applyBorder="1" applyAlignment="1">
      <alignment horizontal="center" vertical="center" wrapText="1"/>
    </xf>
    <xf numFmtId="164" fontId="20" fillId="22" borderId="52" xfId="1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left" vertical="center" wrapText="1"/>
    </xf>
    <xf numFmtId="0" fontId="20" fillId="18" borderId="60" xfId="0" applyFont="1" applyFill="1" applyBorder="1" applyAlignment="1">
      <alignment horizontal="left" vertical="center" wrapText="1"/>
    </xf>
    <xf numFmtId="1" fontId="21" fillId="11" borderId="43" xfId="0" applyNumberFormat="1" applyFont="1" applyFill="1" applyBorder="1" applyAlignment="1">
      <alignment horizontal="center" vertical="center"/>
    </xf>
    <xf numFmtId="1" fontId="21" fillId="11" borderId="44" xfId="0" applyNumberFormat="1" applyFont="1" applyFill="1" applyBorder="1" applyAlignment="1">
      <alignment horizontal="center" vertical="center"/>
    </xf>
    <xf numFmtId="1" fontId="21" fillId="11" borderId="45" xfId="0" applyNumberFormat="1" applyFont="1" applyFill="1" applyBorder="1" applyAlignment="1">
      <alignment horizontal="center" vertical="center"/>
    </xf>
    <xf numFmtId="1" fontId="21" fillId="11" borderId="29" xfId="0" applyNumberFormat="1" applyFont="1" applyFill="1" applyBorder="1" applyAlignment="1">
      <alignment horizontal="center" vertical="center"/>
    </xf>
    <xf numFmtId="1" fontId="21" fillId="11" borderId="30" xfId="0" applyNumberFormat="1" applyFont="1" applyFill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/>
    </xf>
    <xf numFmtId="0" fontId="33" fillId="3" borderId="17" xfId="2" applyFont="1" applyFill="1" applyBorder="1" applyAlignment="1">
      <alignment horizontal="center" vertical="center"/>
    </xf>
    <xf numFmtId="0" fontId="33" fillId="3" borderId="59" xfId="2" applyFont="1" applyFill="1" applyBorder="1" applyAlignment="1">
      <alignment horizontal="center" vertical="center"/>
    </xf>
    <xf numFmtId="0" fontId="33" fillId="3" borderId="13" xfId="2" applyFont="1" applyFill="1" applyBorder="1" applyAlignment="1">
      <alignment horizontal="center" vertical="center"/>
    </xf>
    <xf numFmtId="0" fontId="20" fillId="19" borderId="36" xfId="0" applyFont="1" applyFill="1" applyBorder="1" applyAlignment="1">
      <alignment horizontal="center" vertical="center"/>
    </xf>
    <xf numFmtId="0" fontId="20" fillId="19" borderId="37" xfId="0" applyFont="1" applyFill="1" applyBorder="1" applyAlignment="1">
      <alignment horizontal="center" vertical="center"/>
    </xf>
    <xf numFmtId="0" fontId="20" fillId="19" borderId="38" xfId="0" applyFont="1" applyFill="1" applyBorder="1" applyAlignment="1">
      <alignment horizontal="center" vertical="center"/>
    </xf>
    <xf numFmtId="0" fontId="22" fillId="20" borderId="36" xfId="0" applyFont="1" applyFill="1" applyBorder="1" applyAlignment="1">
      <alignment horizontal="left" vertical="center"/>
    </xf>
    <xf numFmtId="0" fontId="22" fillId="20" borderId="37" xfId="0" applyFont="1" applyFill="1" applyBorder="1" applyAlignment="1">
      <alignment horizontal="left" vertical="center"/>
    </xf>
    <xf numFmtId="0" fontId="22" fillId="20" borderId="38" xfId="0" applyFont="1" applyFill="1" applyBorder="1" applyAlignment="1">
      <alignment horizontal="left" vertical="center"/>
    </xf>
    <xf numFmtId="0" fontId="31" fillId="2" borderId="16" xfId="2" applyFont="1" applyFill="1" applyBorder="1" applyAlignment="1">
      <alignment horizontal="right"/>
    </xf>
    <xf numFmtId="0" fontId="31" fillId="2" borderId="17" xfId="2" applyFont="1" applyFill="1" applyBorder="1" applyAlignment="1">
      <alignment horizontal="right"/>
    </xf>
    <xf numFmtId="0" fontId="31" fillId="2" borderId="59" xfId="2" applyFont="1" applyFill="1" applyBorder="1" applyAlignment="1">
      <alignment horizontal="right"/>
    </xf>
    <xf numFmtId="0" fontId="31" fillId="2" borderId="13" xfId="2" applyFont="1" applyFill="1" applyBorder="1" applyAlignment="1">
      <alignment horizontal="right"/>
    </xf>
    <xf numFmtId="0" fontId="27" fillId="11" borderId="15" xfId="2" applyFont="1" applyFill="1" applyBorder="1" applyAlignment="1">
      <alignment horizontal="center" vertical="center"/>
    </xf>
    <xf numFmtId="0" fontId="27" fillId="11" borderId="0" xfId="2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/>
    </xf>
    <xf numFmtId="0" fontId="9" fillId="13" borderId="4" xfId="2" applyFont="1" applyFill="1" applyBorder="1" applyAlignment="1">
      <alignment horizontal="center" vertical="center"/>
    </xf>
    <xf numFmtId="0" fontId="9" fillId="12" borderId="4" xfId="2" applyFont="1" applyFill="1" applyBorder="1" applyAlignment="1">
      <alignment horizontal="center" vertical="center"/>
    </xf>
    <xf numFmtId="0" fontId="20" fillId="18" borderId="48" xfId="0" applyFont="1" applyFill="1" applyBorder="1" applyAlignment="1">
      <alignment horizontal="left" vertical="center"/>
    </xf>
    <xf numFmtId="0" fontId="9" fillId="19" borderId="89" xfId="2" applyFont="1" applyFill="1" applyBorder="1" applyAlignment="1">
      <alignment horizontal="center" vertical="center"/>
    </xf>
    <xf numFmtId="0" fontId="9" fillId="19" borderId="90" xfId="2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/>
    </xf>
    <xf numFmtId="9" fontId="21" fillId="22" borderId="26" xfId="2" applyNumberFormat="1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7" fillId="0" borderId="11" xfId="2" applyFont="1" applyFill="1" applyBorder="1" applyAlignment="1">
      <alignment horizontal="center" vertical="center"/>
    </xf>
    <xf numFmtId="0" fontId="0" fillId="0" borderId="93" xfId="0" applyBorder="1"/>
    <xf numFmtId="10" fontId="0" fillId="0" borderId="93" xfId="0" applyNumberFormat="1" applyBorder="1"/>
    <xf numFmtId="0" fontId="0" fillId="0" borderId="93" xfId="0" applyFill="1" applyBorder="1"/>
    <xf numFmtId="0" fontId="0" fillId="4" borderId="94" xfId="0" applyFill="1" applyBorder="1"/>
    <xf numFmtId="0" fontId="30" fillId="4" borderId="93" xfId="0" applyFont="1" applyFill="1" applyBorder="1" applyAlignment="1">
      <alignment horizontal="center" vertical="center" wrapText="1"/>
    </xf>
    <xf numFmtId="0" fontId="30" fillId="4" borderId="94" xfId="0" applyFont="1" applyFill="1" applyBorder="1" applyAlignment="1">
      <alignment horizontal="center" vertical="center" wrapText="1"/>
    </xf>
    <xf numFmtId="2" fontId="0" fillId="5" borderId="0" xfId="0" applyNumberFormat="1" applyFill="1" applyAlignment="1">
      <alignment horizontal="center"/>
    </xf>
    <xf numFmtId="171" fontId="0" fillId="5" borderId="93" xfId="0" applyNumberFormat="1" applyFill="1" applyBorder="1" applyAlignment="1">
      <alignment horizontal="center"/>
    </xf>
    <xf numFmtId="0" fontId="0" fillId="0" borderId="0" xfId="0" applyFill="1"/>
    <xf numFmtId="0" fontId="46" fillId="5" borderId="93" xfId="0" applyFont="1" applyFill="1" applyBorder="1"/>
    <xf numFmtId="0" fontId="0" fillId="5" borderId="93" xfId="0" applyFill="1" applyBorder="1"/>
    <xf numFmtId="0" fontId="0" fillId="0" borderId="0" xfId="0" applyFill="1" applyBorder="1"/>
    <xf numFmtId="1" fontId="0" fillId="0" borderId="0" xfId="0" applyNumberFormat="1"/>
    <xf numFmtId="2" fontId="0" fillId="0" borderId="0" xfId="0" applyNumberFormat="1" applyFill="1" applyAlignment="1">
      <alignment horizontal="center"/>
    </xf>
    <xf numFmtId="0" fontId="46" fillId="25" borderId="0" xfId="0" applyFont="1" applyFill="1"/>
    <xf numFmtId="0" fontId="0" fillId="25" borderId="0" xfId="0" applyFont="1" applyFill="1"/>
    <xf numFmtId="0" fontId="0" fillId="25" borderId="0" xfId="0" applyFill="1"/>
    <xf numFmtId="2" fontId="2" fillId="5" borderId="0" xfId="0" applyNumberFormat="1" applyFont="1" applyFill="1" applyAlignment="1">
      <alignment horizontal="center"/>
    </xf>
    <xf numFmtId="0" fontId="31" fillId="0" borderId="94" xfId="0" applyFont="1" applyBorder="1"/>
    <xf numFmtId="2" fontId="0" fillId="0" borderId="93" xfId="0" applyNumberFormat="1" applyBorder="1" applyAlignment="1">
      <alignment horizontal="center"/>
    </xf>
    <xf numFmtId="2" fontId="0" fillId="0" borderId="94" xfId="0" applyNumberFormat="1" applyBorder="1" applyAlignment="1">
      <alignment horizontal="center"/>
    </xf>
    <xf numFmtId="0" fontId="46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0" fillId="0" borderId="95" xfId="0" applyFill="1" applyBorder="1"/>
    <xf numFmtId="10" fontId="0" fillId="0" borderId="95" xfId="0" applyNumberFormat="1" applyBorder="1"/>
    <xf numFmtId="10" fontId="0" fillId="0" borderId="0" xfId="0" applyNumberFormat="1" applyBorder="1"/>
    <xf numFmtId="0" fontId="0" fillId="0" borderId="0" xfId="0" applyBorder="1"/>
    <xf numFmtId="10" fontId="0" fillId="0" borderId="0" xfId="0" applyNumberFormat="1" applyFill="1" applyBorder="1"/>
  </cellXfs>
  <cellStyles count="4">
    <cellStyle name="Currency 2" xfId="1"/>
    <cellStyle name="Normal" xfId="0" builtinId="0"/>
    <cellStyle name="Normal 2" xfId="2"/>
    <cellStyle name="Percentagem" xfId="3" builtinId="5"/>
  </cellStyles>
  <dxfs count="0"/>
  <tableStyles count="0" defaultTableStyle="TableStyleMedium9" defaultPivotStyle="PivotStyleLight16"/>
  <colors>
    <mruColors>
      <color rgb="FF99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Eficácia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3175">
              <a:solidFill>
                <a:srgbClr val="FFFFFF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layout>
                <c:manualLayout>
                  <c:x val="2.2169437846397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0023752969124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pyramid"/>
        <c:axId val="151668224"/>
        <c:axId val="151687552"/>
        <c:axId val="0"/>
      </c:bar3DChart>
      <c:catAx>
        <c:axId val="1516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pt-PT"/>
          </a:p>
        </c:txPr>
        <c:crossAx val="151687552"/>
        <c:crosses val="autoZero"/>
        <c:auto val="1"/>
        <c:lblAlgn val="ctr"/>
        <c:lblOffset val="100"/>
        <c:noMultiLvlLbl val="0"/>
      </c:catAx>
      <c:valAx>
        <c:axId val="151687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166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effectLst/>
  </c:spPr>
  <c:txPr>
    <a:bodyPr/>
    <a:lstStyle/>
    <a:p>
      <a:pPr>
        <a:defRPr b="1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pt-PT"/>
    </a:p>
  </c:txPr>
  <c:printSettings>
    <c:headerFooter/>
    <c:pageMargins b="0.75000000000000677" l="0.70000000000000062" r="0.70000000000000062" t="0.750000000000006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 lang="pt-PT" sz="1100"/>
            </a:pPr>
            <a:r>
              <a:rPr lang="en-US" sz="1100"/>
              <a:t>Eficiência</a:t>
            </a:r>
          </a:p>
        </c:rich>
      </c:tx>
      <c:overlay val="1"/>
      <c:spPr>
        <a:solidFill>
          <a:sysClr val="window" lastClr="FFFFFF"/>
        </a:solidFill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C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>
                    <a:solidFill>
                      <a:sysClr val="windowText" lastClr="000000"/>
                    </a:solidFill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1711104"/>
        <c:axId val="187070720"/>
        <c:axId val="0"/>
      </c:bar3DChart>
      <c:catAx>
        <c:axId val="1517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pt-PT" b="1"/>
            </a:pPr>
            <a:endParaRPr lang="pt-PT"/>
          </a:p>
        </c:txPr>
        <c:crossAx val="187070720"/>
        <c:crosses val="autoZero"/>
        <c:auto val="1"/>
        <c:lblAlgn val="ctr"/>
        <c:lblOffset val="100"/>
        <c:noMultiLvlLbl val="0"/>
      </c:catAx>
      <c:valAx>
        <c:axId val="187070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171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Recursos Financeiros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"/>
        <c:axId val="187084160"/>
        <c:axId val="186791040"/>
      </c:barChart>
      <c:catAx>
        <c:axId val="1870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pt-PT"/>
          </a:p>
        </c:txPr>
        <c:crossAx val="186791040"/>
        <c:crosses val="autoZero"/>
        <c:auto val="1"/>
        <c:lblAlgn val="ctr"/>
        <c:lblOffset val="100"/>
        <c:noMultiLvlLbl val="0"/>
      </c:catAx>
      <c:valAx>
        <c:axId val="186791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7084160"/>
        <c:crosses val="autoZero"/>
        <c:crossBetween val="between"/>
        <c:majorUnit val="21995.672999999992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Cálculos!$B$20:$B$25</c:f>
              <c:strCache>
                <c:ptCount val="5"/>
                <c:pt idx="0">
                  <c:v>Obj 1</c:v>
                </c:pt>
                <c:pt idx="1">
                  <c:v>Obj 2</c:v>
                </c:pt>
                <c:pt idx="2">
                  <c:v>Obj 3</c:v>
                </c:pt>
                <c:pt idx="3">
                  <c:v>Obj 4</c:v>
                </c:pt>
                <c:pt idx="4">
                  <c:v>Obj 5</c:v>
                </c:pt>
              </c:strCache>
            </c:strRef>
          </c:cat>
          <c:val>
            <c:numRef>
              <c:f>Cálculos!$D$20:$D$25</c:f>
              <c:numCache>
                <c:formatCode>0.00%</c:formatCode>
                <c:ptCount val="6"/>
                <c:pt idx="0">
                  <c:v>0.28000000000000003</c:v>
                </c:pt>
                <c:pt idx="1">
                  <c:v>0.12</c:v>
                </c:pt>
                <c:pt idx="2">
                  <c:v>0.3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Cálculos!$B$4:$B$6</c:f>
              <c:strCache>
                <c:ptCount val="3"/>
                <c:pt idx="0">
                  <c:v>Eficácia</c:v>
                </c:pt>
                <c:pt idx="1">
                  <c:v>Eficiência</c:v>
                </c:pt>
                <c:pt idx="2">
                  <c:v>Qualidade</c:v>
                </c:pt>
              </c:strCache>
            </c:strRef>
          </c:cat>
          <c:val>
            <c:numRef>
              <c:f>Cálculos!$D$4:$D$6</c:f>
              <c:numCache>
                <c:formatCode>0%</c:formatCode>
                <c:ptCount val="3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Cálculos!$O$42:$O$49</c:f>
              <c:strCache>
                <c:ptCount val="8"/>
                <c:pt idx="0">
                  <c:v>Objetivo 1</c:v>
                </c:pt>
                <c:pt idx="1">
                  <c:v>Objetivo 2</c:v>
                </c:pt>
                <c:pt idx="2">
                  <c:v>Objetivo 3</c:v>
                </c:pt>
                <c:pt idx="3">
                  <c:v>Objetivo 4</c:v>
                </c:pt>
                <c:pt idx="4">
                  <c:v>Objetivo 5</c:v>
                </c:pt>
                <c:pt idx="5">
                  <c:v>Parâmetro Eficácia</c:v>
                </c:pt>
                <c:pt idx="6">
                  <c:v>Parâmetro Eficiência</c:v>
                </c:pt>
                <c:pt idx="7">
                  <c:v>Parâmetro Qualidade</c:v>
                </c:pt>
              </c:strCache>
            </c:strRef>
          </c:cat>
          <c:val>
            <c:numRef>
              <c:f>Cálculos!$Q$42:$Q$49</c:f>
              <c:numCache>
                <c:formatCode>0%</c:formatCode>
                <c:ptCount val="8"/>
                <c:pt idx="0">
                  <c:v>1.21</c:v>
                </c:pt>
                <c:pt idx="1">
                  <c:v>1</c:v>
                </c:pt>
                <c:pt idx="2">
                  <c:v>1.39</c:v>
                </c:pt>
                <c:pt idx="3">
                  <c:v>1.19</c:v>
                </c:pt>
                <c:pt idx="4">
                  <c:v>1.1000000000000001</c:v>
                </c:pt>
                <c:pt idx="5">
                  <c:v>1.18</c:v>
                </c:pt>
                <c:pt idx="6">
                  <c:v>1.39</c:v>
                </c:pt>
                <c:pt idx="7">
                  <c:v>1.1399999999999999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34048"/>
        <c:axId val="144066048"/>
      </c:barChart>
      <c:catAx>
        <c:axId val="87234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66048"/>
        <c:crosses val="autoZero"/>
        <c:auto val="1"/>
        <c:lblAlgn val="ctr"/>
        <c:lblOffset val="100"/>
        <c:noMultiLvlLbl val="0"/>
      </c:catAx>
      <c:valAx>
        <c:axId val="144066048"/>
        <c:scaling>
          <c:orientation val="minMax"/>
          <c:max val="2"/>
        </c:scaling>
        <c:delete val="1"/>
        <c:axPos val="l"/>
        <c:numFmt formatCode="0%" sourceLinked="1"/>
        <c:majorTickMark val="out"/>
        <c:minorTickMark val="none"/>
        <c:tickLblPos val="nextTo"/>
        <c:crossAx val="8723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Cálculos!$B$4:$B$6</c:f>
              <c:strCache>
                <c:ptCount val="3"/>
                <c:pt idx="0">
                  <c:v>Eficácia</c:v>
                </c:pt>
                <c:pt idx="1">
                  <c:v>Eficiência</c:v>
                </c:pt>
                <c:pt idx="2">
                  <c:v>Qualidade</c:v>
                </c:pt>
              </c:strCache>
            </c:strRef>
          </c:cat>
          <c:val>
            <c:numRef>
              <c:f>Cálculos!$D$4:$D$6</c:f>
              <c:numCache>
                <c:formatCode>0%</c:formatCode>
                <c:ptCount val="3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Cálculos!$B$20:$B$25</c:f>
              <c:strCache>
                <c:ptCount val="5"/>
                <c:pt idx="0">
                  <c:v>Obj 1</c:v>
                </c:pt>
                <c:pt idx="1">
                  <c:v>Obj 2</c:v>
                </c:pt>
                <c:pt idx="2">
                  <c:v>Obj 3</c:v>
                </c:pt>
                <c:pt idx="3">
                  <c:v>Obj 4</c:v>
                </c:pt>
                <c:pt idx="4">
                  <c:v>Obj 5</c:v>
                </c:pt>
              </c:strCache>
            </c:strRef>
          </c:cat>
          <c:val>
            <c:numRef>
              <c:f>Cálculos!$D$20:$D$25</c:f>
              <c:numCache>
                <c:formatCode>0.00%</c:formatCode>
                <c:ptCount val="6"/>
                <c:pt idx="0">
                  <c:v>0.28000000000000003</c:v>
                </c:pt>
                <c:pt idx="1">
                  <c:v>0.12</c:v>
                </c:pt>
                <c:pt idx="2">
                  <c:v>0.3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Cálculos!$O$42:$O$49</c:f>
              <c:strCache>
                <c:ptCount val="8"/>
                <c:pt idx="0">
                  <c:v>Objetivo 1</c:v>
                </c:pt>
                <c:pt idx="1">
                  <c:v>Objetivo 2</c:v>
                </c:pt>
                <c:pt idx="2">
                  <c:v>Objetivo 3</c:v>
                </c:pt>
                <c:pt idx="3">
                  <c:v>Objetivo 4</c:v>
                </c:pt>
                <c:pt idx="4">
                  <c:v>Objetivo 5</c:v>
                </c:pt>
                <c:pt idx="5">
                  <c:v>Parâmetro Eficácia</c:v>
                </c:pt>
                <c:pt idx="6">
                  <c:v>Parâmetro Eficiência</c:v>
                </c:pt>
                <c:pt idx="7">
                  <c:v>Parâmetro Qualidade</c:v>
                </c:pt>
              </c:strCache>
            </c:strRef>
          </c:cat>
          <c:val>
            <c:numRef>
              <c:f>Cálculos!$Q$42:$Q$49</c:f>
              <c:numCache>
                <c:formatCode>0%</c:formatCode>
                <c:ptCount val="8"/>
                <c:pt idx="0">
                  <c:v>1.21</c:v>
                </c:pt>
                <c:pt idx="1">
                  <c:v>1</c:v>
                </c:pt>
                <c:pt idx="2">
                  <c:v>1.39</c:v>
                </c:pt>
                <c:pt idx="3">
                  <c:v>1.19</c:v>
                </c:pt>
                <c:pt idx="4">
                  <c:v>1.1000000000000001</c:v>
                </c:pt>
                <c:pt idx="5">
                  <c:v>1.18</c:v>
                </c:pt>
                <c:pt idx="6">
                  <c:v>1.39</c:v>
                </c:pt>
                <c:pt idx="7">
                  <c:v>1.1399999999999999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869120"/>
        <c:axId val="258870656"/>
      </c:barChart>
      <c:catAx>
        <c:axId val="25886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58870656"/>
        <c:crosses val="autoZero"/>
        <c:auto val="1"/>
        <c:lblAlgn val="ctr"/>
        <c:lblOffset val="100"/>
        <c:noMultiLvlLbl val="0"/>
      </c:catAx>
      <c:valAx>
        <c:axId val="258870656"/>
        <c:scaling>
          <c:orientation val="minMax"/>
          <c:max val="2"/>
        </c:scaling>
        <c:delete val="1"/>
        <c:axPos val="l"/>
        <c:numFmt formatCode="0%" sourceLinked="1"/>
        <c:majorTickMark val="out"/>
        <c:minorTickMark val="none"/>
        <c:tickLblPos val="nextTo"/>
        <c:crossAx val="25886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hyperlink" Target="#Recommendation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56</xdr:row>
      <xdr:rowOff>28575</xdr:rowOff>
    </xdr:from>
    <xdr:to>
      <xdr:col>3</xdr:col>
      <xdr:colOff>1609725</xdr:colOff>
      <xdr:row>69</xdr:row>
      <xdr:rowOff>38100</xdr:rowOff>
    </xdr:to>
    <xdr:graphicFrame macro="">
      <xdr:nvGraphicFramePr>
        <xdr:cNvPr id="2785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69</xdr:row>
      <xdr:rowOff>114300</xdr:rowOff>
    </xdr:from>
    <xdr:to>
      <xdr:col>3</xdr:col>
      <xdr:colOff>1600200</xdr:colOff>
      <xdr:row>83</xdr:row>
      <xdr:rowOff>161925</xdr:rowOff>
    </xdr:to>
    <xdr:graphicFrame macro="">
      <xdr:nvGraphicFramePr>
        <xdr:cNvPr id="2786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66</xdr:row>
      <xdr:rowOff>66675</xdr:rowOff>
    </xdr:from>
    <xdr:to>
      <xdr:col>10</xdr:col>
      <xdr:colOff>0</xdr:colOff>
      <xdr:row>78</xdr:row>
      <xdr:rowOff>28575</xdr:rowOff>
    </xdr:to>
    <xdr:graphicFrame macro="">
      <xdr:nvGraphicFramePr>
        <xdr:cNvPr id="2786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54430</xdr:colOff>
      <xdr:row>4</xdr:row>
      <xdr:rowOff>0</xdr:rowOff>
    </xdr:from>
    <xdr:to>
      <xdr:col>11</xdr:col>
      <xdr:colOff>843644</xdr:colOff>
      <xdr:row>4</xdr:row>
      <xdr:rowOff>721178</xdr:rowOff>
    </xdr:to>
    <xdr:grpSp>
      <xdr:nvGrpSpPr>
        <xdr:cNvPr id="10" name="Group 832">
          <a:hlinkClick xmlns:r="http://schemas.openxmlformats.org/officeDocument/2006/relationships" r:id="rId4"/>
        </xdr:cNvPr>
        <xdr:cNvGrpSpPr>
          <a:grpSpLocks/>
        </xdr:cNvGrpSpPr>
      </xdr:nvGrpSpPr>
      <xdr:grpSpPr bwMode="auto">
        <a:xfrm>
          <a:off x="54430" y="1435100"/>
          <a:ext cx="13292364" cy="721178"/>
          <a:chOff x="599" y="262"/>
          <a:chExt cx="158" cy="43"/>
        </a:xfrm>
      </xdr:grpSpPr>
      <xdr:sp macro="" textlink="">
        <xdr:nvSpPr>
          <xdr:cNvPr id="11" name="AutoShape 30"/>
          <xdr:cNvSpPr>
            <a:spLocks noChangeArrowheads="1"/>
          </xdr:cNvSpPr>
        </xdr:nvSpPr>
        <xdr:spPr bwMode="gray">
          <a:xfrm>
            <a:off x="599" y="262"/>
            <a:ext cx="158" cy="43"/>
          </a:xfrm>
          <a:prstGeom prst="roundRect">
            <a:avLst>
              <a:gd name="adj" fmla="val 10889"/>
            </a:avLst>
          </a:prstGeom>
          <a:gradFill rotWithShape="1">
            <a:gsLst>
              <a:gs pos="0">
                <a:srgbClr val="DDDDDD">
                  <a:gamma/>
                  <a:tint val="51373"/>
                  <a:invGamma/>
                </a:srgbClr>
              </a:gs>
              <a:gs pos="100000">
                <a:srgbClr val="DDDDDD"/>
              </a:gs>
            </a:gsLst>
            <a:lin ang="2700000" scaled="1"/>
          </a:gradFill>
          <a:ln w="9525">
            <a:solidFill>
              <a:srgbClr val="FFFFFF"/>
            </a:solidFill>
            <a:round/>
            <a:headEnd/>
            <a:tailEnd/>
          </a:ln>
          <a:effectLst>
            <a:outerShdw dist="135003" dir="2928844" algn="ctr" rotWithShape="0">
              <a:srgbClr val="000000">
                <a:alpha val="50000"/>
              </a:srgbClr>
            </a:outerShdw>
          </a:effec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GT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  <xdr:sp macro="" textlink="">
        <xdr:nvSpPr>
          <xdr:cNvPr id="13" name="AutoShape 31"/>
          <xdr:cNvSpPr>
            <a:spLocks noChangeArrowheads="1"/>
          </xdr:cNvSpPr>
        </xdr:nvSpPr>
        <xdr:spPr bwMode="gray">
          <a:xfrm>
            <a:off x="603" y="266"/>
            <a:ext cx="151" cy="35"/>
          </a:xfrm>
          <a:prstGeom prst="roundRect">
            <a:avLst>
              <a:gd name="adj" fmla="val 11921"/>
            </a:avLst>
          </a:prstGeom>
          <a:solidFill>
            <a:schemeClr val="tx2">
              <a:lumMod val="60000"/>
              <a:lumOff val="40000"/>
            </a:schemeClr>
          </a:solidFill>
          <a:ln w="9525">
            <a:solidFill>
              <a:srgbClr val="FEFEFE"/>
            </a:solidFill>
            <a:round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ZA" sz="1200" b="1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/>
                <a:cs typeface="Arial"/>
              </a:rPr>
              <a:t>Missão</a:t>
            </a:r>
            <a:r>
              <a:rPr kumimoji="0" lang="en-ZA" sz="12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/>
                <a:cs typeface="Arial"/>
              </a:rPr>
              <a:t>:</a:t>
            </a:r>
            <a:endParaRPr kumimoji="0" lang="en-ZA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95250</xdr:colOff>
      <xdr:row>4</xdr:row>
      <xdr:rowOff>911679</xdr:rowOff>
    </xdr:from>
    <xdr:to>
      <xdr:col>11</xdr:col>
      <xdr:colOff>816428</xdr:colOff>
      <xdr:row>5</xdr:row>
      <xdr:rowOff>462644</xdr:rowOff>
    </xdr:to>
    <xdr:grpSp>
      <xdr:nvGrpSpPr>
        <xdr:cNvPr id="15" name="Group 832"/>
        <xdr:cNvGrpSpPr>
          <a:grpSpLocks/>
        </xdr:cNvGrpSpPr>
      </xdr:nvGrpSpPr>
      <xdr:grpSpPr bwMode="auto">
        <a:xfrm>
          <a:off x="95250" y="2346779"/>
          <a:ext cx="13252903" cy="554265"/>
          <a:chOff x="599" y="262"/>
          <a:chExt cx="158" cy="43"/>
        </a:xfrm>
      </xdr:grpSpPr>
      <xdr:sp macro="" textlink="">
        <xdr:nvSpPr>
          <xdr:cNvPr id="16" name="AutoShape 30"/>
          <xdr:cNvSpPr>
            <a:spLocks noChangeArrowheads="1"/>
          </xdr:cNvSpPr>
        </xdr:nvSpPr>
        <xdr:spPr bwMode="gray">
          <a:xfrm>
            <a:off x="599" y="262"/>
            <a:ext cx="158" cy="43"/>
          </a:xfrm>
          <a:prstGeom prst="roundRect">
            <a:avLst>
              <a:gd name="adj" fmla="val 10889"/>
            </a:avLst>
          </a:prstGeom>
          <a:gradFill rotWithShape="1">
            <a:gsLst>
              <a:gs pos="0">
                <a:srgbClr val="DDDDDD">
                  <a:gamma/>
                  <a:tint val="51373"/>
                  <a:invGamma/>
                </a:srgbClr>
              </a:gs>
              <a:gs pos="100000">
                <a:srgbClr val="DDDDDD"/>
              </a:gs>
            </a:gsLst>
            <a:lin ang="2700000" scaled="1"/>
          </a:gradFill>
          <a:ln w="9525">
            <a:solidFill>
              <a:srgbClr val="FFFFFF"/>
            </a:solidFill>
            <a:round/>
            <a:headEnd/>
            <a:tailEnd/>
          </a:ln>
          <a:effectLst>
            <a:outerShdw dist="135003" dir="2928844" algn="ctr" rotWithShape="0">
              <a:srgbClr val="000000">
                <a:alpha val="50000"/>
              </a:srgbClr>
            </a:outerShdw>
          </a:effec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GT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  <xdr:sp macro="" textlink="">
        <xdr:nvSpPr>
          <xdr:cNvPr id="17" name="AutoShape 31"/>
          <xdr:cNvSpPr>
            <a:spLocks noChangeArrowheads="1"/>
          </xdr:cNvSpPr>
        </xdr:nvSpPr>
        <xdr:spPr bwMode="gray">
          <a:xfrm>
            <a:off x="603" y="266"/>
            <a:ext cx="151" cy="35"/>
          </a:xfrm>
          <a:prstGeom prst="roundRect">
            <a:avLst>
              <a:gd name="adj" fmla="val 11921"/>
            </a:avLst>
          </a:prstGeom>
          <a:solidFill>
            <a:schemeClr val="tx2">
              <a:lumMod val="60000"/>
              <a:lumOff val="40000"/>
            </a:schemeClr>
          </a:solidFill>
          <a:ln w="9525">
            <a:solidFill>
              <a:srgbClr val="FEFEFE"/>
            </a:solidFill>
            <a:round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ZA" sz="1200" b="1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/>
                <a:cs typeface="Arial"/>
              </a:rPr>
              <a:t>Visão:</a:t>
            </a:r>
            <a:r>
              <a:rPr kumimoji="0" lang="en-ZA" sz="1200" b="0" i="0" u="none" strike="noStrike" kern="0" cap="none" spc="0" normalizeH="0" baseline="0" noProof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  <xdr:twoCellAnchor>
    <xdr:from>
      <xdr:col>0</xdr:col>
      <xdr:colOff>367393</xdr:colOff>
      <xdr:row>6</xdr:row>
      <xdr:rowOff>16752</xdr:rowOff>
    </xdr:from>
    <xdr:to>
      <xdr:col>11</xdr:col>
      <xdr:colOff>830036</xdr:colOff>
      <xdr:row>6</xdr:row>
      <xdr:rowOff>3891643</xdr:rowOff>
    </xdr:to>
    <xdr:sp macro="" textlink="">
      <xdr:nvSpPr>
        <xdr:cNvPr id="56" name="AutoShape 31"/>
        <xdr:cNvSpPr>
          <a:spLocks noChangeArrowheads="1"/>
        </xdr:cNvSpPr>
      </xdr:nvSpPr>
      <xdr:spPr bwMode="gray">
        <a:xfrm>
          <a:off x="367393" y="3105573"/>
          <a:ext cx="10001250" cy="3874891"/>
        </a:xfrm>
        <a:prstGeom prst="roundRect">
          <a:avLst>
            <a:gd name="adj" fmla="val 11921"/>
          </a:avLst>
        </a:prstGeom>
        <a:gradFill rotWithShape="1">
          <a:gsLst>
            <a:gs pos="0">
              <a:srgbClr val="87AFD3"/>
            </a:gs>
            <a:gs pos="100000">
              <a:srgbClr val="4C7BB4"/>
            </a:gs>
          </a:gsLst>
          <a:lin ang="5400000" scaled="1"/>
        </a:gradFill>
        <a:ln w="9525">
          <a:solidFill>
            <a:srgbClr val="FEFEFE"/>
          </a:solidFill>
          <a:round/>
          <a:headEnd/>
          <a:tailEnd/>
        </a:ln>
      </xdr:spPr>
    </xdr:sp>
    <xdr:clientData/>
  </xdr:twoCellAnchor>
  <xdr:twoCellAnchor>
    <xdr:from>
      <xdr:col>2</xdr:col>
      <xdr:colOff>112548</xdr:colOff>
      <xdr:row>6</xdr:row>
      <xdr:rowOff>2194806</xdr:rowOff>
    </xdr:from>
    <xdr:to>
      <xdr:col>10</xdr:col>
      <xdr:colOff>183582</xdr:colOff>
      <xdr:row>6</xdr:row>
      <xdr:rowOff>2843893</xdr:rowOff>
    </xdr:to>
    <xdr:sp macro="" textlink="">
      <xdr:nvSpPr>
        <xdr:cNvPr id="52" name="AutoShape 30"/>
        <xdr:cNvSpPr>
          <a:spLocks noChangeArrowheads="1"/>
        </xdr:cNvSpPr>
      </xdr:nvSpPr>
      <xdr:spPr bwMode="gray">
        <a:xfrm>
          <a:off x="1949512" y="5283627"/>
          <a:ext cx="7119534" cy="649087"/>
        </a:xfrm>
        <a:prstGeom prst="roundRect">
          <a:avLst>
            <a:gd name="adj" fmla="val 10889"/>
          </a:avLst>
        </a:prstGeom>
        <a:gradFill rotWithShape="1">
          <a:gsLst>
            <a:gs pos="0">
              <a:srgbClr val="DDDDDD">
                <a:gamma/>
                <a:tint val="51373"/>
                <a:invGamma/>
              </a:srgbClr>
            </a:gs>
            <a:gs pos="100000">
              <a:srgbClr val="DDDDDD"/>
            </a:gs>
          </a:gsLst>
          <a:lin ang="2700000" scaled="1"/>
        </a:gradFill>
        <a:ln w="9525">
          <a:solidFill>
            <a:srgbClr val="FFFFFF"/>
          </a:solidFill>
          <a:round/>
          <a:headEnd/>
          <a:tailEnd/>
        </a:ln>
        <a:effectLst>
          <a:outerShdw dist="135003" dir="2928844" algn="ctr" rotWithShape="0">
            <a:srgbClr val="000000">
              <a:alpha val="50000"/>
            </a:srgbClr>
          </a:outerShdw>
        </a:effectLst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s-GT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292789</xdr:colOff>
      <xdr:row>6</xdr:row>
      <xdr:rowOff>2250124</xdr:rowOff>
    </xdr:from>
    <xdr:to>
      <xdr:col>10</xdr:col>
      <xdr:colOff>48401</xdr:colOff>
      <xdr:row>6</xdr:row>
      <xdr:rowOff>2748643</xdr:rowOff>
    </xdr:to>
    <xdr:grpSp>
      <xdr:nvGrpSpPr>
        <xdr:cNvPr id="53" name="11 Grupo"/>
        <xdr:cNvGrpSpPr>
          <a:grpSpLocks/>
        </xdr:cNvGrpSpPr>
      </xdr:nvGrpSpPr>
      <xdr:grpSpPr bwMode="auto">
        <a:xfrm>
          <a:off x="2146989" y="5361624"/>
          <a:ext cx="10220412" cy="498519"/>
          <a:chOff x="1104968" y="2779458"/>
          <a:chExt cx="3605494" cy="551208"/>
        </a:xfrm>
      </xdr:grpSpPr>
      <xdr:sp macro="" textlink="">
        <xdr:nvSpPr>
          <xdr:cNvPr id="54" name="AutoShape 31"/>
          <xdr:cNvSpPr>
            <a:spLocks noChangeArrowheads="1"/>
          </xdr:cNvSpPr>
        </xdr:nvSpPr>
        <xdr:spPr bwMode="gray">
          <a:xfrm>
            <a:off x="1104968" y="2779458"/>
            <a:ext cx="3605494" cy="551208"/>
          </a:xfrm>
          <a:prstGeom prst="roundRect">
            <a:avLst>
              <a:gd name="adj" fmla="val 11921"/>
            </a:avLst>
          </a:prstGeom>
          <a:gradFill rotWithShape="1">
            <a:gsLst>
              <a:gs pos="0">
                <a:srgbClr val="4F81BD"/>
              </a:gs>
              <a:gs pos="100000">
                <a:srgbClr val="4F81BD">
                  <a:gamma/>
                  <a:shade val="69804"/>
                  <a:invGamma/>
                </a:srgbClr>
              </a:gs>
            </a:gsLst>
            <a:lin ang="5400000" scaled="1"/>
          </a:gradFill>
          <a:ln w="9525">
            <a:solidFill>
              <a:srgbClr val="FEFEFE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1200" b="0" i="0" u="none" strike="noStrike" kern="120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Arial" charset="0"/>
                <a:ea typeface="+mn-ea"/>
                <a:cs typeface="+mn-cs"/>
              </a:rPr>
              <a:t>OE 3:</a:t>
            </a:r>
            <a:endParaRPr kumimoji="0" lang="es-GT" sz="13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  <xdr:sp macro="" textlink="">
        <xdr:nvSpPr>
          <xdr:cNvPr id="55" name="Freeform 32"/>
          <xdr:cNvSpPr>
            <a:spLocks/>
          </xdr:cNvSpPr>
        </xdr:nvSpPr>
        <xdr:spPr bwMode="gray">
          <a:xfrm>
            <a:off x="1152723" y="2818830"/>
            <a:ext cx="358162" cy="275604"/>
          </a:xfrm>
          <a:custGeom>
            <a:avLst/>
            <a:gdLst/>
            <a:ahLst/>
            <a:cxnLst>
              <a:cxn ang="0">
                <a:pos x="118" y="0"/>
              </a:cxn>
              <a:cxn ang="0">
                <a:pos x="0" y="118"/>
              </a:cxn>
              <a:cxn ang="0">
                <a:pos x="0" y="589"/>
              </a:cxn>
              <a:cxn ang="0">
                <a:pos x="161" y="174"/>
              </a:cxn>
              <a:cxn ang="0">
                <a:pos x="589" y="0"/>
              </a:cxn>
              <a:cxn ang="0">
                <a:pos x="118" y="0"/>
              </a:cxn>
            </a:cxnLst>
            <a:rect l="0" t="0" r="r" b="b"/>
            <a:pathLst>
              <a:path w="596" h="598">
                <a:moveTo>
                  <a:pt x="118" y="0"/>
                </a:moveTo>
                <a:cubicBezTo>
                  <a:pt x="53" y="0"/>
                  <a:pt x="0" y="53"/>
                  <a:pt x="0" y="118"/>
                </a:cubicBezTo>
                <a:lnTo>
                  <a:pt x="0" y="589"/>
                </a:lnTo>
                <a:cubicBezTo>
                  <a:pt x="27" y="598"/>
                  <a:pt x="12" y="309"/>
                  <a:pt x="161" y="174"/>
                </a:cubicBezTo>
                <a:cubicBezTo>
                  <a:pt x="310" y="39"/>
                  <a:pt x="596" y="29"/>
                  <a:pt x="589" y="0"/>
                </a:cubicBezTo>
                <a:lnTo>
                  <a:pt x="118" y="0"/>
                </a:lnTo>
                <a:close/>
              </a:path>
            </a:pathLst>
          </a:custGeom>
          <a:gradFill rotWithShape="1">
            <a:gsLst>
              <a:gs pos="0">
                <a:srgbClr val="4F81BD">
                  <a:gamma/>
                  <a:tint val="54510"/>
                  <a:invGamma/>
                </a:srgbClr>
              </a:gs>
              <a:gs pos="50000">
                <a:srgbClr val="4F81BD">
                  <a:alpha val="0"/>
                </a:srgbClr>
              </a:gs>
              <a:gs pos="100000">
                <a:srgbClr val="4F81BD">
                  <a:gamma/>
                  <a:tint val="54510"/>
                  <a:invGamma/>
                </a:srgbClr>
              </a:gs>
            </a:gsLst>
            <a:lin ang="2700000" scaled="1"/>
          </a:gradFill>
          <a:ln w="9525">
            <a:noFill/>
            <a:prstDash val="solid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GT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112548</xdr:colOff>
      <xdr:row>6</xdr:row>
      <xdr:rowOff>632342</xdr:rowOff>
    </xdr:from>
    <xdr:to>
      <xdr:col>10</xdr:col>
      <xdr:colOff>183582</xdr:colOff>
      <xdr:row>6</xdr:row>
      <xdr:rowOff>1265466</xdr:rowOff>
    </xdr:to>
    <xdr:sp macro="" textlink="">
      <xdr:nvSpPr>
        <xdr:cNvPr id="48" name="AutoShape 30"/>
        <xdr:cNvSpPr>
          <a:spLocks noChangeArrowheads="1"/>
        </xdr:cNvSpPr>
      </xdr:nvSpPr>
      <xdr:spPr bwMode="gray">
        <a:xfrm>
          <a:off x="1949512" y="3721163"/>
          <a:ext cx="7119534" cy="633124"/>
        </a:xfrm>
        <a:prstGeom prst="roundRect">
          <a:avLst>
            <a:gd name="adj" fmla="val 10889"/>
          </a:avLst>
        </a:prstGeom>
        <a:gradFill rotWithShape="1">
          <a:gsLst>
            <a:gs pos="0">
              <a:srgbClr val="DDDDDD">
                <a:gamma/>
                <a:tint val="51373"/>
                <a:invGamma/>
              </a:srgbClr>
            </a:gs>
            <a:gs pos="100000">
              <a:srgbClr val="DDDDDD"/>
            </a:gs>
          </a:gsLst>
          <a:lin ang="2700000" scaled="1"/>
        </a:gradFill>
        <a:ln w="9525">
          <a:solidFill>
            <a:srgbClr val="FFFFFF"/>
          </a:solidFill>
          <a:round/>
          <a:headEnd/>
          <a:tailEnd/>
        </a:ln>
        <a:effectLst>
          <a:outerShdw dist="135003" dir="2928844" algn="ctr" rotWithShape="0">
            <a:srgbClr val="000000">
              <a:alpha val="50000"/>
            </a:srgbClr>
          </a:outerShdw>
        </a:effectLst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s-GT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292791</xdr:colOff>
      <xdr:row>6</xdr:row>
      <xdr:rowOff>668104</xdr:rowOff>
    </xdr:from>
    <xdr:to>
      <xdr:col>10</xdr:col>
      <xdr:colOff>48404</xdr:colOff>
      <xdr:row>6</xdr:row>
      <xdr:rowOff>1197429</xdr:rowOff>
    </xdr:to>
    <xdr:grpSp>
      <xdr:nvGrpSpPr>
        <xdr:cNvPr id="49" name="13 Grupo"/>
        <xdr:cNvGrpSpPr>
          <a:grpSpLocks/>
        </xdr:cNvGrpSpPr>
      </xdr:nvGrpSpPr>
      <xdr:grpSpPr bwMode="auto">
        <a:xfrm>
          <a:off x="2146991" y="3779604"/>
          <a:ext cx="10220413" cy="529325"/>
          <a:chOff x="1111710" y="2767984"/>
          <a:chExt cx="3604792" cy="570523"/>
        </a:xfrm>
      </xdr:grpSpPr>
      <xdr:sp macro="" textlink="">
        <xdr:nvSpPr>
          <xdr:cNvPr id="50" name="AutoShape 31"/>
          <xdr:cNvSpPr>
            <a:spLocks noChangeArrowheads="1"/>
          </xdr:cNvSpPr>
        </xdr:nvSpPr>
        <xdr:spPr bwMode="gray">
          <a:xfrm>
            <a:off x="1111710" y="2767984"/>
            <a:ext cx="3604792" cy="570523"/>
          </a:xfrm>
          <a:prstGeom prst="roundRect">
            <a:avLst>
              <a:gd name="adj" fmla="val 11921"/>
            </a:avLst>
          </a:prstGeom>
          <a:gradFill rotWithShape="1">
            <a:gsLst>
              <a:gs pos="0">
                <a:srgbClr val="4F81BD"/>
              </a:gs>
              <a:gs pos="100000">
                <a:srgbClr val="4F81BD">
                  <a:gamma/>
                  <a:shade val="69804"/>
                  <a:invGamma/>
                </a:srgbClr>
              </a:gs>
            </a:gsLst>
            <a:lin ang="5400000" scaled="1"/>
          </a:gradFill>
          <a:ln w="9525">
            <a:solidFill>
              <a:srgbClr val="FEFEFE"/>
            </a:solidFill>
            <a:round/>
            <a:headEnd/>
            <a:tailEnd/>
          </a:ln>
          <a:effectLst/>
        </xdr:spPr>
        <xdr:txBody>
          <a:bodyPr wrap="square" anchor="ctr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ZA" sz="120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Arial"/>
                <a:cs typeface="Arial"/>
              </a:rPr>
              <a:t>OE 1:</a:t>
            </a:r>
            <a:endParaRPr kumimoji="0" lang="en-ZA" sz="13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51" name="Freeform 32"/>
          <xdr:cNvSpPr>
            <a:spLocks/>
          </xdr:cNvSpPr>
        </xdr:nvSpPr>
        <xdr:spPr bwMode="gray">
          <a:xfrm>
            <a:off x="1159456" y="2803642"/>
            <a:ext cx="358092" cy="303090"/>
          </a:xfrm>
          <a:custGeom>
            <a:avLst/>
            <a:gdLst/>
            <a:ahLst/>
            <a:cxnLst>
              <a:cxn ang="0">
                <a:pos x="118" y="0"/>
              </a:cxn>
              <a:cxn ang="0">
                <a:pos x="0" y="118"/>
              </a:cxn>
              <a:cxn ang="0">
                <a:pos x="0" y="589"/>
              </a:cxn>
              <a:cxn ang="0">
                <a:pos x="161" y="174"/>
              </a:cxn>
              <a:cxn ang="0">
                <a:pos x="589" y="0"/>
              </a:cxn>
              <a:cxn ang="0">
                <a:pos x="118" y="0"/>
              </a:cxn>
            </a:cxnLst>
            <a:rect l="0" t="0" r="r" b="b"/>
            <a:pathLst>
              <a:path w="596" h="598">
                <a:moveTo>
                  <a:pt x="118" y="0"/>
                </a:moveTo>
                <a:cubicBezTo>
                  <a:pt x="53" y="0"/>
                  <a:pt x="0" y="53"/>
                  <a:pt x="0" y="118"/>
                </a:cubicBezTo>
                <a:lnTo>
                  <a:pt x="0" y="589"/>
                </a:lnTo>
                <a:cubicBezTo>
                  <a:pt x="27" y="598"/>
                  <a:pt x="12" y="309"/>
                  <a:pt x="161" y="174"/>
                </a:cubicBezTo>
                <a:cubicBezTo>
                  <a:pt x="310" y="39"/>
                  <a:pt x="596" y="29"/>
                  <a:pt x="589" y="0"/>
                </a:cubicBezTo>
                <a:lnTo>
                  <a:pt x="118" y="0"/>
                </a:lnTo>
                <a:close/>
              </a:path>
            </a:pathLst>
          </a:custGeom>
          <a:gradFill rotWithShape="1">
            <a:gsLst>
              <a:gs pos="0">
                <a:srgbClr val="4F81BD">
                  <a:gamma/>
                  <a:tint val="54510"/>
                  <a:invGamma/>
                </a:srgbClr>
              </a:gs>
              <a:gs pos="50000">
                <a:srgbClr val="4F81BD">
                  <a:alpha val="0"/>
                </a:srgbClr>
              </a:gs>
              <a:gs pos="100000">
                <a:srgbClr val="4F81BD">
                  <a:gamma/>
                  <a:tint val="54510"/>
                  <a:invGamma/>
                </a:srgbClr>
              </a:gs>
            </a:gsLst>
            <a:lin ang="2700000" scaled="1"/>
          </a:gradFill>
          <a:ln w="9525">
            <a:noFill/>
            <a:prstDash val="solid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GT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112548</xdr:colOff>
      <xdr:row>6</xdr:row>
      <xdr:rowOff>1414361</xdr:rowOff>
    </xdr:from>
    <xdr:to>
      <xdr:col>10</xdr:col>
      <xdr:colOff>183582</xdr:colOff>
      <xdr:row>6</xdr:row>
      <xdr:rowOff>2041072</xdr:rowOff>
    </xdr:to>
    <xdr:sp macro="" textlink="">
      <xdr:nvSpPr>
        <xdr:cNvPr id="44" name="AutoShape 30"/>
        <xdr:cNvSpPr>
          <a:spLocks noChangeArrowheads="1"/>
        </xdr:cNvSpPr>
      </xdr:nvSpPr>
      <xdr:spPr bwMode="gray">
        <a:xfrm>
          <a:off x="1949512" y="4503182"/>
          <a:ext cx="7119534" cy="626711"/>
        </a:xfrm>
        <a:prstGeom prst="roundRect">
          <a:avLst>
            <a:gd name="adj" fmla="val 10889"/>
          </a:avLst>
        </a:prstGeom>
        <a:gradFill rotWithShape="1">
          <a:gsLst>
            <a:gs pos="0">
              <a:srgbClr val="DDDDDD">
                <a:gamma/>
                <a:tint val="51373"/>
                <a:invGamma/>
              </a:srgbClr>
            </a:gs>
            <a:gs pos="100000">
              <a:srgbClr val="DDDDDD"/>
            </a:gs>
          </a:gsLst>
          <a:lin ang="2700000" scaled="1"/>
        </a:gradFill>
        <a:ln w="9525">
          <a:solidFill>
            <a:srgbClr val="FFFFFF"/>
          </a:solidFill>
          <a:round/>
          <a:headEnd/>
          <a:tailEnd/>
        </a:ln>
        <a:effectLst>
          <a:outerShdw dist="135003" dir="2928844" algn="ctr" rotWithShape="0">
            <a:srgbClr val="000000">
              <a:alpha val="50000"/>
            </a:srgbClr>
          </a:outerShdw>
        </a:effectLst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s-GT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292791</xdr:colOff>
      <xdr:row>6</xdr:row>
      <xdr:rowOff>1436518</xdr:rowOff>
    </xdr:from>
    <xdr:to>
      <xdr:col>10</xdr:col>
      <xdr:colOff>48404</xdr:colOff>
      <xdr:row>6</xdr:row>
      <xdr:rowOff>1945824</xdr:rowOff>
    </xdr:to>
    <xdr:grpSp>
      <xdr:nvGrpSpPr>
        <xdr:cNvPr id="45" name="13 Grupo"/>
        <xdr:cNvGrpSpPr>
          <a:grpSpLocks/>
        </xdr:cNvGrpSpPr>
      </xdr:nvGrpSpPr>
      <xdr:grpSpPr bwMode="auto">
        <a:xfrm>
          <a:off x="2146991" y="4548018"/>
          <a:ext cx="10220413" cy="509306"/>
          <a:chOff x="1111710" y="2767984"/>
          <a:chExt cx="3604792" cy="474274"/>
        </a:xfrm>
      </xdr:grpSpPr>
      <xdr:sp macro="" textlink="">
        <xdr:nvSpPr>
          <xdr:cNvPr id="46" name="AutoShape 31"/>
          <xdr:cNvSpPr>
            <a:spLocks noChangeArrowheads="1"/>
          </xdr:cNvSpPr>
        </xdr:nvSpPr>
        <xdr:spPr bwMode="gray">
          <a:xfrm>
            <a:off x="1111710" y="2767984"/>
            <a:ext cx="3604792" cy="474274"/>
          </a:xfrm>
          <a:prstGeom prst="roundRect">
            <a:avLst>
              <a:gd name="adj" fmla="val 11921"/>
            </a:avLst>
          </a:prstGeom>
          <a:gradFill rotWithShape="1">
            <a:gsLst>
              <a:gs pos="0">
                <a:srgbClr val="4F81BD"/>
              </a:gs>
              <a:gs pos="100000">
                <a:srgbClr val="4F81BD">
                  <a:gamma/>
                  <a:shade val="69804"/>
                  <a:invGamma/>
                </a:srgbClr>
              </a:gs>
            </a:gsLst>
            <a:lin ang="5400000" scaled="1"/>
          </a:gradFill>
          <a:ln w="9525">
            <a:solidFill>
              <a:srgbClr val="FEFEFE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1200" b="0" i="0" u="none" strike="noStrike" kern="120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Arial" charset="0"/>
                <a:ea typeface="+mn-ea"/>
                <a:cs typeface="+mn-cs"/>
              </a:rPr>
              <a:t>OE 2: </a:t>
            </a:r>
          </a:p>
        </xdr:txBody>
      </xdr:sp>
      <xdr:sp macro="" textlink="">
        <xdr:nvSpPr>
          <xdr:cNvPr id="47" name="Freeform 32"/>
          <xdr:cNvSpPr>
            <a:spLocks/>
          </xdr:cNvSpPr>
        </xdr:nvSpPr>
        <xdr:spPr bwMode="gray">
          <a:xfrm>
            <a:off x="1159456" y="2803642"/>
            <a:ext cx="358092" cy="303090"/>
          </a:xfrm>
          <a:custGeom>
            <a:avLst/>
            <a:gdLst/>
            <a:ahLst/>
            <a:cxnLst>
              <a:cxn ang="0">
                <a:pos x="118" y="0"/>
              </a:cxn>
              <a:cxn ang="0">
                <a:pos x="0" y="118"/>
              </a:cxn>
              <a:cxn ang="0">
                <a:pos x="0" y="589"/>
              </a:cxn>
              <a:cxn ang="0">
                <a:pos x="161" y="174"/>
              </a:cxn>
              <a:cxn ang="0">
                <a:pos x="589" y="0"/>
              </a:cxn>
              <a:cxn ang="0">
                <a:pos x="118" y="0"/>
              </a:cxn>
            </a:cxnLst>
            <a:rect l="0" t="0" r="r" b="b"/>
            <a:pathLst>
              <a:path w="596" h="598">
                <a:moveTo>
                  <a:pt x="118" y="0"/>
                </a:moveTo>
                <a:cubicBezTo>
                  <a:pt x="53" y="0"/>
                  <a:pt x="0" y="53"/>
                  <a:pt x="0" y="118"/>
                </a:cubicBezTo>
                <a:lnTo>
                  <a:pt x="0" y="589"/>
                </a:lnTo>
                <a:cubicBezTo>
                  <a:pt x="27" y="598"/>
                  <a:pt x="12" y="309"/>
                  <a:pt x="161" y="174"/>
                </a:cubicBezTo>
                <a:cubicBezTo>
                  <a:pt x="310" y="39"/>
                  <a:pt x="596" y="29"/>
                  <a:pt x="589" y="0"/>
                </a:cubicBezTo>
                <a:lnTo>
                  <a:pt x="118" y="0"/>
                </a:lnTo>
                <a:close/>
              </a:path>
            </a:pathLst>
          </a:custGeom>
          <a:gradFill rotWithShape="1">
            <a:gsLst>
              <a:gs pos="0">
                <a:srgbClr val="4F81BD">
                  <a:gamma/>
                  <a:tint val="54510"/>
                  <a:invGamma/>
                </a:srgbClr>
              </a:gs>
              <a:gs pos="50000">
                <a:srgbClr val="4F81BD">
                  <a:alpha val="0"/>
                </a:srgbClr>
              </a:gs>
              <a:gs pos="100000">
                <a:srgbClr val="4F81BD">
                  <a:gamma/>
                  <a:tint val="54510"/>
                  <a:invGamma/>
                </a:srgbClr>
              </a:gs>
            </a:gsLst>
            <a:lin ang="2700000" scaled="1"/>
          </a:gradFill>
          <a:ln w="9525">
            <a:noFill/>
            <a:prstDash val="solid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GT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122465</xdr:colOff>
      <xdr:row>6</xdr:row>
      <xdr:rowOff>2996716</xdr:rowOff>
    </xdr:from>
    <xdr:to>
      <xdr:col>10</xdr:col>
      <xdr:colOff>193499</xdr:colOff>
      <xdr:row>6</xdr:row>
      <xdr:rowOff>3714750</xdr:rowOff>
    </xdr:to>
    <xdr:sp macro="" textlink="">
      <xdr:nvSpPr>
        <xdr:cNvPr id="91" name="AutoShape 30"/>
        <xdr:cNvSpPr>
          <a:spLocks noChangeArrowheads="1"/>
        </xdr:cNvSpPr>
      </xdr:nvSpPr>
      <xdr:spPr bwMode="gray">
        <a:xfrm>
          <a:off x="1959429" y="6085537"/>
          <a:ext cx="7119534" cy="718034"/>
        </a:xfrm>
        <a:prstGeom prst="roundRect">
          <a:avLst>
            <a:gd name="adj" fmla="val 10889"/>
          </a:avLst>
        </a:prstGeom>
        <a:gradFill rotWithShape="1">
          <a:gsLst>
            <a:gs pos="0">
              <a:srgbClr val="DDDDDD">
                <a:gamma/>
                <a:tint val="51373"/>
                <a:invGamma/>
              </a:srgbClr>
            </a:gs>
            <a:gs pos="100000">
              <a:srgbClr val="DDDDDD"/>
            </a:gs>
          </a:gsLst>
          <a:lin ang="2700000" scaled="1"/>
        </a:gradFill>
        <a:ln w="9525">
          <a:solidFill>
            <a:srgbClr val="FFFFFF"/>
          </a:solidFill>
          <a:round/>
          <a:headEnd/>
          <a:tailEnd/>
        </a:ln>
        <a:effectLst>
          <a:outerShdw dist="135003" dir="2928844" algn="ctr" rotWithShape="0">
            <a:srgbClr val="000000">
              <a:alpha val="50000"/>
            </a:srgbClr>
          </a:outerShdw>
        </a:effectLst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s-GT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299357</xdr:colOff>
      <xdr:row>6</xdr:row>
      <xdr:rowOff>3051150</xdr:rowOff>
    </xdr:from>
    <xdr:to>
      <xdr:col>10</xdr:col>
      <xdr:colOff>54969</xdr:colOff>
      <xdr:row>6</xdr:row>
      <xdr:rowOff>3619499</xdr:rowOff>
    </xdr:to>
    <xdr:grpSp>
      <xdr:nvGrpSpPr>
        <xdr:cNvPr id="92" name="11 Grupo"/>
        <xdr:cNvGrpSpPr>
          <a:grpSpLocks/>
        </xdr:cNvGrpSpPr>
      </xdr:nvGrpSpPr>
      <xdr:grpSpPr bwMode="auto">
        <a:xfrm>
          <a:off x="2153557" y="6162650"/>
          <a:ext cx="10220412" cy="568349"/>
          <a:chOff x="1104968" y="2779458"/>
          <a:chExt cx="3605494" cy="551208"/>
        </a:xfrm>
      </xdr:grpSpPr>
      <xdr:sp macro="" textlink="">
        <xdr:nvSpPr>
          <xdr:cNvPr id="93" name="AutoShape 31"/>
          <xdr:cNvSpPr>
            <a:spLocks noChangeArrowheads="1"/>
          </xdr:cNvSpPr>
        </xdr:nvSpPr>
        <xdr:spPr bwMode="gray">
          <a:xfrm>
            <a:off x="1104968" y="2779458"/>
            <a:ext cx="3605494" cy="551208"/>
          </a:xfrm>
          <a:prstGeom prst="roundRect">
            <a:avLst>
              <a:gd name="adj" fmla="val 11921"/>
            </a:avLst>
          </a:prstGeom>
          <a:gradFill rotWithShape="1">
            <a:gsLst>
              <a:gs pos="0">
                <a:srgbClr val="4F81BD"/>
              </a:gs>
              <a:gs pos="100000">
                <a:srgbClr val="4F81BD">
                  <a:gamma/>
                  <a:shade val="69804"/>
                  <a:invGamma/>
                </a:srgbClr>
              </a:gs>
            </a:gsLst>
            <a:lin ang="5400000" scaled="1"/>
          </a:gradFill>
          <a:ln w="9525">
            <a:solidFill>
              <a:srgbClr val="FEFEFE"/>
            </a:solidFill>
            <a:round/>
            <a:headEnd/>
            <a:tailEnd/>
          </a:ln>
          <a:effectLst/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1200" b="0" i="0" u="none" strike="noStrike" kern="120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Arial" charset="0"/>
                <a:ea typeface="+mn-ea"/>
                <a:cs typeface="+mn-cs"/>
              </a:rPr>
              <a:t>OE 4:</a:t>
            </a:r>
            <a:endParaRPr kumimoji="0" lang="es-GT" sz="13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  <xdr:sp macro="" textlink="">
        <xdr:nvSpPr>
          <xdr:cNvPr id="94" name="Freeform 32"/>
          <xdr:cNvSpPr>
            <a:spLocks/>
          </xdr:cNvSpPr>
        </xdr:nvSpPr>
        <xdr:spPr bwMode="gray">
          <a:xfrm>
            <a:off x="1152723" y="2818830"/>
            <a:ext cx="358162" cy="275604"/>
          </a:xfrm>
          <a:custGeom>
            <a:avLst/>
            <a:gdLst/>
            <a:ahLst/>
            <a:cxnLst>
              <a:cxn ang="0">
                <a:pos x="118" y="0"/>
              </a:cxn>
              <a:cxn ang="0">
                <a:pos x="0" y="118"/>
              </a:cxn>
              <a:cxn ang="0">
                <a:pos x="0" y="589"/>
              </a:cxn>
              <a:cxn ang="0">
                <a:pos x="161" y="174"/>
              </a:cxn>
              <a:cxn ang="0">
                <a:pos x="589" y="0"/>
              </a:cxn>
              <a:cxn ang="0">
                <a:pos x="118" y="0"/>
              </a:cxn>
            </a:cxnLst>
            <a:rect l="0" t="0" r="r" b="b"/>
            <a:pathLst>
              <a:path w="596" h="598">
                <a:moveTo>
                  <a:pt x="118" y="0"/>
                </a:moveTo>
                <a:cubicBezTo>
                  <a:pt x="53" y="0"/>
                  <a:pt x="0" y="53"/>
                  <a:pt x="0" y="118"/>
                </a:cubicBezTo>
                <a:lnTo>
                  <a:pt x="0" y="589"/>
                </a:lnTo>
                <a:cubicBezTo>
                  <a:pt x="27" y="598"/>
                  <a:pt x="12" y="309"/>
                  <a:pt x="161" y="174"/>
                </a:cubicBezTo>
                <a:cubicBezTo>
                  <a:pt x="310" y="39"/>
                  <a:pt x="596" y="29"/>
                  <a:pt x="589" y="0"/>
                </a:cubicBezTo>
                <a:lnTo>
                  <a:pt x="118" y="0"/>
                </a:lnTo>
                <a:close/>
              </a:path>
            </a:pathLst>
          </a:custGeom>
          <a:gradFill rotWithShape="1">
            <a:gsLst>
              <a:gs pos="0">
                <a:srgbClr val="4F81BD">
                  <a:gamma/>
                  <a:tint val="54510"/>
                  <a:invGamma/>
                </a:srgbClr>
              </a:gs>
              <a:gs pos="50000">
                <a:srgbClr val="4F81BD">
                  <a:alpha val="0"/>
                </a:srgbClr>
              </a:gs>
              <a:gs pos="100000">
                <a:srgbClr val="4F81BD">
                  <a:gamma/>
                  <a:tint val="54510"/>
                  <a:invGamma/>
                </a:srgbClr>
              </a:gs>
            </a:gsLst>
            <a:lin ang="2700000" scaled="1"/>
          </a:gradFill>
          <a:ln w="9525">
            <a:noFill/>
            <a:prstDash val="solid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GT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95250</xdr:colOff>
      <xdr:row>6</xdr:row>
      <xdr:rowOff>112003</xdr:rowOff>
    </xdr:from>
    <xdr:to>
      <xdr:col>10</xdr:col>
      <xdr:colOff>168729</xdr:colOff>
      <xdr:row>6</xdr:row>
      <xdr:rowOff>462643</xdr:rowOff>
    </xdr:to>
    <xdr:sp macro="" textlink="">
      <xdr:nvSpPr>
        <xdr:cNvPr id="96" name="AutoShape 30"/>
        <xdr:cNvSpPr>
          <a:spLocks noChangeArrowheads="1"/>
        </xdr:cNvSpPr>
      </xdr:nvSpPr>
      <xdr:spPr bwMode="gray">
        <a:xfrm>
          <a:off x="1943100" y="3198103"/>
          <a:ext cx="7131504" cy="350640"/>
        </a:xfrm>
        <a:prstGeom prst="roundRect">
          <a:avLst>
            <a:gd name="adj" fmla="val 10889"/>
          </a:avLst>
        </a:prstGeom>
        <a:gradFill rotWithShape="1">
          <a:gsLst>
            <a:gs pos="0">
              <a:srgbClr val="DDDDDD">
                <a:gamma/>
                <a:tint val="51373"/>
                <a:invGamma/>
              </a:srgbClr>
            </a:gs>
            <a:gs pos="100000">
              <a:srgbClr val="DDDDDD"/>
            </a:gs>
          </a:gsLst>
          <a:lin ang="2700000" scaled="1"/>
        </a:gradFill>
        <a:ln w="9525">
          <a:solidFill>
            <a:srgbClr val="FFFFFF"/>
          </a:solidFill>
          <a:round/>
          <a:headEnd/>
          <a:tailEnd/>
        </a:ln>
        <a:effectLst>
          <a:outerShdw dist="135003" dir="2928844" algn="ctr" rotWithShape="0">
            <a:srgbClr val="000000">
              <a:alpha val="50000"/>
            </a:srgbClr>
          </a:outerShdw>
        </a:effectLst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0" lang="es-GT" sz="12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charset="0"/>
              <a:ea typeface="+mn-ea"/>
              <a:cs typeface="+mn-cs"/>
            </a:rPr>
            <a:t>Objetivos Estratégicos</a:t>
          </a:r>
        </a:p>
      </xdr:txBody>
    </xdr:sp>
    <xdr:clientData/>
  </xdr:twoCellAnchor>
  <xdr:twoCellAnchor>
    <xdr:from>
      <xdr:col>3</xdr:col>
      <xdr:colOff>1765300</xdr:colOff>
      <xdr:row>107</xdr:row>
      <xdr:rowOff>63500</xdr:rowOff>
    </xdr:from>
    <xdr:to>
      <xdr:col>11</xdr:col>
      <xdr:colOff>95250</xdr:colOff>
      <xdr:row>122</xdr:row>
      <xdr:rowOff>127001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469900</xdr:colOff>
      <xdr:row>107</xdr:row>
      <xdr:rowOff>101600</xdr:rowOff>
    </xdr:from>
    <xdr:to>
      <xdr:col>2</xdr:col>
      <xdr:colOff>2476499</xdr:colOff>
      <xdr:row>122</xdr:row>
      <xdr:rowOff>152400</xdr:rowOff>
    </xdr:to>
    <xdr:graphicFrame macro="">
      <xdr:nvGraphicFramePr>
        <xdr:cNvPr id="37" name="Grá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558800</xdr:colOff>
      <xdr:row>8</xdr:row>
      <xdr:rowOff>152400</xdr:rowOff>
    </xdr:from>
    <xdr:to>
      <xdr:col>6</xdr:col>
      <xdr:colOff>657225</xdr:colOff>
      <xdr:row>8</xdr:row>
      <xdr:rowOff>2338388</xdr:rowOff>
    </xdr:to>
    <xdr:graphicFrame macro="">
      <xdr:nvGraphicFramePr>
        <xdr:cNvPr id="38" name="Gráfic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0.13085</cdr:x>
      <cdr:y>0.03268</cdr:y>
    </cdr:from>
    <cdr:to>
      <cdr:x>0.92317</cdr:x>
      <cdr:y>0.16776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38226" y="71438"/>
          <a:ext cx="62865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pt-PT" sz="1600" b="1"/>
            <a:t>Taxa de execução</a:t>
          </a:r>
          <a:r>
            <a:rPr lang="pt-PT" sz="1600" b="1" baseline="0"/>
            <a:t> final por objetivo e parâmetro (Cumprido = 100%)</a:t>
          </a:r>
          <a:endParaRPr lang="pt-PT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5</xdr:row>
      <xdr:rowOff>180975</xdr:rowOff>
    </xdr:from>
    <xdr:to>
      <xdr:col>14</xdr:col>
      <xdr:colOff>85725</xdr:colOff>
      <xdr:row>15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247649</xdr:colOff>
      <xdr:row>17</xdr:row>
      <xdr:rowOff>180974</xdr:rowOff>
    </xdr:from>
    <xdr:to>
      <xdr:col>14</xdr:col>
      <xdr:colOff>1057275</xdr:colOff>
      <xdr:row>30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342899</xdr:colOff>
      <xdr:row>49</xdr:row>
      <xdr:rowOff>109537</xdr:rowOff>
    </xdr:from>
    <xdr:to>
      <xdr:col>25</xdr:col>
      <xdr:colOff>228599</xdr:colOff>
      <xdr:row>61</xdr:row>
      <xdr:rowOff>9525</xdr:rowOff>
    </xdr:to>
    <xdr:graphicFrame macro="">
      <xdr:nvGraphicFramePr>
        <xdr:cNvPr id="54" name="Gráfico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0.13085</cdr:x>
      <cdr:y>0.03268</cdr:y>
    </cdr:from>
    <cdr:to>
      <cdr:x>0.92317</cdr:x>
      <cdr:y>0.16776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38226" y="71438"/>
          <a:ext cx="62865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pt-PT" sz="1600" b="1"/>
            <a:t>Taxa de execução</a:t>
          </a:r>
          <a:r>
            <a:rPr lang="pt-PT" sz="1600" b="1" baseline="0"/>
            <a:t> final por objetivo e parâmetro (Cumprido = 100%)</a:t>
          </a:r>
          <a:endParaRPr lang="pt-PT" sz="16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ualidade2010\00%20SGQ%20DROAP\Dados\PSQ%201%20-%20Planeamento\QUAR\QUAR%202012\QUARDROAP2012-r0%20-%20Exe%204&#186;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 - DROAP 2012"/>
      <sheetName val="Cálculos"/>
      <sheetName val="Folha1"/>
    </sheetNames>
    <sheetDataSet>
      <sheetData sheetId="0" refreshError="1"/>
      <sheetData sheetId="1">
        <row r="4">
          <cell r="B4" t="str">
            <v>Eficácia</v>
          </cell>
          <cell r="D4">
            <v>0.4</v>
          </cell>
        </row>
        <row r="5">
          <cell r="B5" t="str">
            <v>Eficiência</v>
          </cell>
          <cell r="D5">
            <v>0.3</v>
          </cell>
        </row>
        <row r="6">
          <cell r="B6" t="str">
            <v>Qualidade</v>
          </cell>
          <cell r="D6">
            <v>0.3</v>
          </cell>
        </row>
        <row r="20">
          <cell r="B20" t="str">
            <v>Obj 1</v>
          </cell>
          <cell r="D20">
            <v>0.28000000000000003</v>
          </cell>
        </row>
        <row r="21">
          <cell r="B21" t="str">
            <v>Obj 2</v>
          </cell>
          <cell r="D21">
            <v>0.12</v>
          </cell>
        </row>
        <row r="22">
          <cell r="B22" t="str">
            <v>Obj 3</v>
          </cell>
          <cell r="D22">
            <v>0.3</v>
          </cell>
        </row>
        <row r="23">
          <cell r="B23" t="str">
            <v>Obj 4</v>
          </cell>
          <cell r="D23">
            <v>0.15</v>
          </cell>
        </row>
        <row r="24">
          <cell r="B24" t="str">
            <v>Obj 5</v>
          </cell>
          <cell r="D24">
            <v>0.15</v>
          </cell>
        </row>
        <row r="40">
          <cell r="O40" t="str">
            <v>Objetivo 1</v>
          </cell>
          <cell r="Q40">
            <v>1.21</v>
          </cell>
        </row>
        <row r="41">
          <cell r="O41" t="str">
            <v>Objetivo 2</v>
          </cell>
          <cell r="Q41">
            <v>1</v>
          </cell>
        </row>
        <row r="42">
          <cell r="O42" t="str">
            <v>Objetivo 3</v>
          </cell>
          <cell r="Q42">
            <v>1.39</v>
          </cell>
        </row>
        <row r="43">
          <cell r="O43" t="str">
            <v>Objetivo 4</v>
          </cell>
          <cell r="Q43">
            <v>1.19</v>
          </cell>
        </row>
        <row r="44">
          <cell r="O44" t="str">
            <v>Objetivo 5</v>
          </cell>
          <cell r="Q44">
            <v>1.1000000000000001</v>
          </cell>
        </row>
        <row r="45">
          <cell r="O45" t="str">
            <v>Parâmetro Eficácia</v>
          </cell>
          <cell r="Q45">
            <v>1.18</v>
          </cell>
        </row>
        <row r="46">
          <cell r="O46" t="str">
            <v>Parâmetro Eficiência</v>
          </cell>
          <cell r="Q46">
            <v>1.39</v>
          </cell>
        </row>
        <row r="47">
          <cell r="O47" t="str">
            <v>Parâmetro Qualidade</v>
          </cell>
          <cell r="Q47">
            <v>1.1399999999999999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7"/>
  <sheetViews>
    <sheetView showGridLines="0" tabSelected="1" zoomScale="75" zoomScaleNormal="75" zoomScaleSheetLayoutView="70" workbookViewId="0">
      <selection activeCell="A9" sqref="A9:L9"/>
    </sheetView>
  </sheetViews>
  <sheetFormatPr defaultRowHeight="11.25" x14ac:dyDescent="0.15"/>
  <cols>
    <col min="1" max="1" width="16" style="2" customWidth="1"/>
    <col min="2" max="2" width="11.7109375" style="2" customWidth="1"/>
    <col min="3" max="3" width="38.140625" style="2" customWidth="1"/>
    <col min="4" max="4" width="54.7109375" style="2" customWidth="1"/>
    <col min="5" max="5" width="8.85546875" style="2" customWidth="1"/>
    <col min="6" max="6" width="15.85546875" style="2" customWidth="1"/>
    <col min="7" max="7" width="13.140625" style="16" bestFit="1" customWidth="1"/>
    <col min="8" max="8" width="7" style="2" customWidth="1"/>
    <col min="9" max="9" width="10.85546875" style="2" customWidth="1"/>
    <col min="10" max="10" width="8.28515625" style="2" customWidth="1"/>
    <col min="11" max="11" width="5.28515625" style="2" customWidth="1"/>
    <col min="12" max="12" width="10.140625" style="2" customWidth="1"/>
    <col min="13" max="13" width="9.140625" style="2"/>
    <col min="14" max="14" width="0" style="2" hidden="1" customWidth="1"/>
    <col min="15" max="16384" width="9.140625" style="2"/>
  </cols>
  <sheetData>
    <row r="1" spans="1:18" s="6" customFormat="1" ht="34.5" customHeight="1" x14ac:dyDescent="0.2">
      <c r="A1" s="281" t="s">
        <v>80</v>
      </c>
      <c r="B1" s="282"/>
      <c r="C1" s="282"/>
      <c r="D1" s="283"/>
      <c r="E1" s="282"/>
      <c r="F1" s="282"/>
      <c r="G1" s="282"/>
      <c r="H1" s="282"/>
      <c r="I1" s="282"/>
      <c r="J1" s="282"/>
      <c r="K1" s="282"/>
      <c r="L1" s="284"/>
      <c r="M1" s="4"/>
      <c r="N1" s="4"/>
      <c r="O1" s="4"/>
    </row>
    <row r="2" spans="1:18" s="6" customFormat="1" ht="13.5" customHeight="1" x14ac:dyDescent="0.2">
      <c r="A2" s="291" t="s">
        <v>79</v>
      </c>
      <c r="B2" s="292"/>
      <c r="C2" s="292"/>
      <c r="D2" s="293"/>
      <c r="E2" s="292"/>
      <c r="F2" s="292"/>
      <c r="G2" s="292"/>
      <c r="H2" s="292"/>
      <c r="I2" s="292"/>
      <c r="J2" s="292"/>
      <c r="K2" s="292"/>
      <c r="L2" s="294"/>
      <c r="M2" s="4"/>
      <c r="N2" s="4"/>
      <c r="O2" s="4"/>
    </row>
    <row r="3" spans="1:18" s="86" customFormat="1" ht="32.25" customHeight="1" x14ac:dyDescent="0.25">
      <c r="A3" s="80" t="s">
        <v>83</v>
      </c>
      <c r="B3" s="81"/>
      <c r="C3" s="81"/>
      <c r="D3" s="110"/>
      <c r="E3" s="81"/>
      <c r="F3" s="82"/>
      <c r="G3" s="83"/>
      <c r="H3" s="82"/>
      <c r="I3" s="82"/>
      <c r="J3"/>
      <c r="K3" s="82"/>
      <c r="L3" s="84"/>
      <c r="M3" s="85"/>
      <c r="N3" s="85"/>
      <c r="O3" s="85"/>
    </row>
    <row r="4" spans="1:18" s="92" customFormat="1" ht="31.5" customHeight="1" x14ac:dyDescent="0.25">
      <c r="A4" s="87" t="s">
        <v>82</v>
      </c>
      <c r="B4" s="88"/>
      <c r="C4" s="88"/>
      <c r="D4" s="88"/>
      <c r="E4" s="88"/>
      <c r="F4" s="88"/>
      <c r="G4" s="89"/>
      <c r="H4" s="88"/>
      <c r="I4" s="88"/>
      <c r="J4" s="88"/>
      <c r="K4" s="88"/>
      <c r="L4" s="90"/>
      <c r="M4" s="91"/>
      <c r="N4" s="91"/>
      <c r="O4" s="91"/>
    </row>
    <row r="5" spans="1:18" s="11" customFormat="1" ht="78.75" customHeight="1" x14ac:dyDescent="0.3">
      <c r="A5" s="77"/>
      <c r="B5" s="18"/>
      <c r="C5" s="18"/>
      <c r="D5" s="18"/>
      <c r="E5" s="18"/>
      <c r="F5" s="18"/>
      <c r="G5" s="19"/>
      <c r="H5" s="18"/>
      <c r="I5" s="18"/>
      <c r="J5" s="18"/>
      <c r="K5" s="18"/>
      <c r="L5" s="20"/>
      <c r="M5" s="10"/>
      <c r="N5" s="10"/>
      <c r="O5" s="10"/>
    </row>
    <row r="6" spans="1:18" s="11" customFormat="1" ht="52.5" customHeight="1" x14ac:dyDescent="0.3">
      <c r="A6" s="77"/>
      <c r="B6" s="18"/>
      <c r="C6" s="18"/>
      <c r="D6" s="18"/>
      <c r="E6" s="18"/>
      <c r="F6" s="18"/>
      <c r="G6" s="19"/>
      <c r="H6" s="18"/>
      <c r="I6" s="18"/>
      <c r="J6" s="18"/>
      <c r="K6" s="18"/>
      <c r="L6" s="20"/>
      <c r="M6" s="10"/>
      <c r="N6" s="10"/>
      <c r="O6" s="10"/>
    </row>
    <row r="7" spans="1:18" s="11" customFormat="1" ht="315.75" customHeight="1" x14ac:dyDescent="0.3">
      <c r="A7" s="77"/>
      <c r="B7" s="18"/>
      <c r="C7" s="18"/>
      <c r="D7" s="18"/>
      <c r="E7" s="18"/>
      <c r="F7" s="18"/>
      <c r="G7" s="19"/>
      <c r="H7" s="18"/>
      <c r="I7" s="18"/>
      <c r="J7" s="18"/>
      <c r="K7" s="18"/>
      <c r="L7" s="20"/>
      <c r="M7" s="10"/>
      <c r="N7" s="10"/>
      <c r="O7" s="10"/>
    </row>
    <row r="8" spans="1:18" s="11" customFormat="1" ht="25.5" customHeight="1" x14ac:dyDescent="0.2">
      <c r="A8" s="295" t="s">
        <v>58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7"/>
      <c r="M8" s="10"/>
      <c r="N8" s="10"/>
      <c r="O8" s="10"/>
    </row>
    <row r="9" spans="1:18" s="11" customFormat="1" ht="207" customHeight="1" x14ac:dyDescent="0.2">
      <c r="A9" s="305"/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7"/>
      <c r="M9" s="10"/>
      <c r="N9" s="10"/>
      <c r="O9" s="10"/>
    </row>
    <row r="10" spans="1:18" s="11" customFormat="1" ht="25.5" customHeight="1" thickBot="1" x14ac:dyDescent="0.25">
      <c r="A10" s="77"/>
      <c r="B10" s="78"/>
      <c r="C10" s="96" t="s">
        <v>49</v>
      </c>
      <c r="D10" s="111"/>
      <c r="E10" s="298" t="s">
        <v>46</v>
      </c>
      <c r="F10" s="298"/>
      <c r="G10" s="299" t="s">
        <v>47</v>
      </c>
      <c r="H10" s="299"/>
      <c r="I10" s="135" t="s">
        <v>48</v>
      </c>
      <c r="J10" s="301" t="s">
        <v>78</v>
      </c>
      <c r="K10" s="302"/>
      <c r="L10" s="79"/>
      <c r="M10" s="10"/>
      <c r="N10" s="10"/>
      <c r="O10" s="10"/>
    </row>
    <row r="11" spans="1:18" ht="21" customHeight="1" thickBot="1" x14ac:dyDescent="0.2">
      <c r="A11" s="285" t="s">
        <v>77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7"/>
      <c r="M11" s="1"/>
      <c r="N11" s="1"/>
      <c r="O11" s="1"/>
    </row>
    <row r="12" spans="1:18" s="15" customFormat="1" ht="21" customHeight="1" thickBot="1" x14ac:dyDescent="0.2">
      <c r="A12" s="288" t="s">
        <v>90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90"/>
      <c r="M12" s="14"/>
      <c r="N12" s="14"/>
      <c r="O12" s="14"/>
    </row>
    <row r="13" spans="1:18" s="15" customFormat="1" ht="21" customHeight="1" x14ac:dyDescent="0.15">
      <c r="A13" s="300" t="s">
        <v>84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14"/>
      <c r="N13" s="14"/>
      <c r="O13" s="14"/>
    </row>
    <row r="14" spans="1:18" s="6" customFormat="1" ht="20.100000000000001" customHeight="1" x14ac:dyDescent="0.25">
      <c r="A14" s="239" t="s">
        <v>26</v>
      </c>
      <c r="B14" s="240"/>
      <c r="C14" s="241"/>
      <c r="D14" s="245" t="s">
        <v>68</v>
      </c>
      <c r="E14" s="268">
        <v>2012</v>
      </c>
      <c r="F14" s="270">
        <v>2013</v>
      </c>
      <c r="G14" s="271"/>
      <c r="H14" s="271"/>
      <c r="I14" s="271"/>
      <c r="J14" s="271"/>
      <c r="K14" s="271"/>
      <c r="L14" s="272"/>
      <c r="M14" s="4"/>
      <c r="N14" s="4"/>
      <c r="O14" s="5"/>
      <c r="R14" s="7"/>
    </row>
    <row r="15" spans="1:18" s="6" customFormat="1" ht="20.100000000000001" customHeight="1" x14ac:dyDescent="0.25">
      <c r="A15" s="242"/>
      <c r="B15" s="243"/>
      <c r="C15" s="244"/>
      <c r="D15" s="246"/>
      <c r="E15" s="269"/>
      <c r="F15" s="106" t="s">
        <v>27</v>
      </c>
      <c r="G15" s="107" t="s">
        <v>45</v>
      </c>
      <c r="H15" s="107" t="s">
        <v>28</v>
      </c>
      <c r="I15" s="108" t="s">
        <v>3</v>
      </c>
      <c r="J15" s="247" t="s">
        <v>0</v>
      </c>
      <c r="K15" s="248"/>
      <c r="L15" s="109" t="s">
        <v>1</v>
      </c>
      <c r="M15" s="4"/>
      <c r="N15" s="4"/>
      <c r="O15" s="5"/>
      <c r="R15" s="7"/>
    </row>
    <row r="16" spans="1:18" s="9" customFormat="1" ht="15.75" x14ac:dyDescent="0.25">
      <c r="A16" s="249" t="s">
        <v>120</v>
      </c>
      <c r="B16" s="250"/>
      <c r="C16" s="251"/>
      <c r="D16" s="129"/>
      <c r="E16" s="130"/>
      <c r="F16" s="131"/>
      <c r="G16" s="132"/>
      <c r="H16" s="131"/>
      <c r="I16" s="113"/>
      <c r="J16" s="273"/>
      <c r="K16" s="273"/>
      <c r="L16" s="105"/>
      <c r="M16" s="8"/>
      <c r="N16" s="8"/>
      <c r="O16" s="12"/>
      <c r="R16" s="13"/>
    </row>
    <row r="17" spans="1:18" s="6" customFormat="1" ht="15.75" x14ac:dyDescent="0.2">
      <c r="A17" s="252" t="s">
        <v>121</v>
      </c>
      <c r="B17" s="253"/>
      <c r="C17" s="254"/>
      <c r="D17" s="124"/>
      <c r="E17" s="133"/>
      <c r="F17" s="131"/>
      <c r="G17" s="132"/>
      <c r="H17" s="101"/>
      <c r="I17" s="114"/>
      <c r="J17" s="215"/>
      <c r="K17" s="215"/>
      <c r="L17" s="102"/>
      <c r="M17" s="4"/>
      <c r="N17" s="4"/>
      <c r="O17" s="4"/>
    </row>
    <row r="18" spans="1:18" s="6" customFormat="1" ht="18.95" customHeight="1" x14ac:dyDescent="0.2">
      <c r="A18" s="274" t="s">
        <v>85</v>
      </c>
      <c r="B18" s="274"/>
      <c r="C18" s="274"/>
      <c r="D18" s="275"/>
      <c r="E18" s="274"/>
      <c r="F18" s="274"/>
      <c r="G18" s="274"/>
      <c r="H18" s="274"/>
      <c r="I18" s="274"/>
      <c r="J18" s="274"/>
      <c r="K18" s="274"/>
      <c r="L18" s="274"/>
      <c r="M18" s="4"/>
      <c r="N18" s="4"/>
      <c r="O18" s="4"/>
    </row>
    <row r="19" spans="1:18" s="6" customFormat="1" ht="20.100000000000001" customHeight="1" x14ac:dyDescent="0.25">
      <c r="A19" s="239" t="s">
        <v>26</v>
      </c>
      <c r="B19" s="240"/>
      <c r="C19" s="241"/>
      <c r="D19" s="245" t="s">
        <v>68</v>
      </c>
      <c r="E19" s="268">
        <v>2012</v>
      </c>
      <c r="F19" s="270">
        <v>2013</v>
      </c>
      <c r="G19" s="271"/>
      <c r="H19" s="271"/>
      <c r="I19" s="271"/>
      <c r="J19" s="271"/>
      <c r="K19" s="271"/>
      <c r="L19" s="272"/>
      <c r="M19" s="4"/>
      <c r="N19" s="4"/>
      <c r="O19" s="5"/>
      <c r="R19" s="7"/>
    </row>
    <row r="20" spans="1:18" s="6" customFormat="1" ht="20.100000000000001" customHeight="1" x14ac:dyDescent="0.25">
      <c r="A20" s="242"/>
      <c r="B20" s="243"/>
      <c r="C20" s="244"/>
      <c r="D20" s="246"/>
      <c r="E20" s="269"/>
      <c r="F20" s="106" t="s">
        <v>27</v>
      </c>
      <c r="G20" s="107" t="s">
        <v>45</v>
      </c>
      <c r="H20" s="107" t="s">
        <v>28</v>
      </c>
      <c r="I20" s="108" t="s">
        <v>3</v>
      </c>
      <c r="J20" s="247" t="s">
        <v>0</v>
      </c>
      <c r="K20" s="248"/>
      <c r="L20" s="109" t="s">
        <v>1</v>
      </c>
      <c r="M20" s="4"/>
      <c r="N20" s="4"/>
      <c r="O20" s="5"/>
      <c r="R20" s="7"/>
    </row>
    <row r="21" spans="1:18" s="9" customFormat="1" ht="31.5" x14ac:dyDescent="0.2">
      <c r="A21" s="260" t="s">
        <v>74</v>
      </c>
      <c r="B21" s="261"/>
      <c r="C21" s="261"/>
      <c r="D21" s="122" t="s">
        <v>69</v>
      </c>
      <c r="E21" s="134">
        <v>0.86</v>
      </c>
      <c r="F21" s="131" t="s">
        <v>72</v>
      </c>
      <c r="G21" s="132" t="s">
        <v>73</v>
      </c>
      <c r="H21" s="101">
        <v>0.5</v>
      </c>
      <c r="I21" s="114"/>
      <c r="J21" s="215" t="s">
        <v>92</v>
      </c>
      <c r="K21" s="215"/>
      <c r="L21" s="304">
        <v>0.05</v>
      </c>
      <c r="M21" s="8"/>
      <c r="N21" s="8"/>
      <c r="O21" s="8"/>
      <c r="Q21" s="8"/>
    </row>
    <row r="22" spans="1:18" s="9" customFormat="1" ht="32.25" thickBot="1" x14ac:dyDescent="0.25">
      <c r="A22" s="260" t="s">
        <v>75</v>
      </c>
      <c r="B22" s="261"/>
      <c r="C22" s="261"/>
      <c r="D22" s="122" t="s">
        <v>70</v>
      </c>
      <c r="E22" s="134">
        <v>0.95</v>
      </c>
      <c r="F22" s="131" t="s">
        <v>72</v>
      </c>
      <c r="G22" s="132" t="s">
        <v>73</v>
      </c>
      <c r="H22" s="101">
        <v>0.5</v>
      </c>
      <c r="I22" s="114"/>
      <c r="J22" s="215" t="s">
        <v>93</v>
      </c>
      <c r="K22" s="215"/>
      <c r="L22" s="304">
        <v>-0.05</v>
      </c>
      <c r="M22" s="8"/>
      <c r="N22" s="8"/>
      <c r="O22" s="8"/>
      <c r="Q22" s="8"/>
    </row>
    <row r="23" spans="1:18" s="6" customFormat="1" ht="21" customHeight="1" thickBot="1" x14ac:dyDescent="0.25">
      <c r="A23" s="216" t="s">
        <v>88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8"/>
      <c r="M23" s="4"/>
      <c r="N23" s="4"/>
      <c r="O23" s="4"/>
      <c r="P23" s="4"/>
      <c r="Q23" s="4"/>
    </row>
    <row r="24" spans="1:18" s="6" customFormat="1" ht="18.95" customHeight="1" x14ac:dyDescent="0.2">
      <c r="A24" s="274" t="s">
        <v>76</v>
      </c>
      <c r="B24" s="274"/>
      <c r="C24" s="274"/>
      <c r="D24" s="275"/>
      <c r="E24" s="274"/>
      <c r="F24" s="274"/>
      <c r="G24" s="274"/>
      <c r="H24" s="274"/>
      <c r="I24" s="274"/>
      <c r="J24" s="274"/>
      <c r="K24" s="274"/>
      <c r="L24" s="274"/>
      <c r="M24" s="4"/>
      <c r="N24" s="4"/>
      <c r="O24" s="4"/>
    </row>
    <row r="25" spans="1:18" s="6" customFormat="1" ht="20.100000000000001" customHeight="1" x14ac:dyDescent="0.25">
      <c r="A25" s="239" t="s">
        <v>26</v>
      </c>
      <c r="B25" s="240"/>
      <c r="C25" s="241"/>
      <c r="D25" s="245" t="s">
        <v>68</v>
      </c>
      <c r="E25" s="268">
        <v>2012</v>
      </c>
      <c r="F25" s="270">
        <v>2013</v>
      </c>
      <c r="G25" s="271"/>
      <c r="H25" s="271"/>
      <c r="I25" s="271"/>
      <c r="J25" s="271"/>
      <c r="K25" s="271"/>
      <c r="L25" s="272"/>
      <c r="M25" s="4"/>
      <c r="N25" s="4"/>
      <c r="O25" s="5"/>
      <c r="R25" s="7"/>
    </row>
    <row r="26" spans="1:18" s="6" customFormat="1" ht="20.100000000000001" customHeight="1" x14ac:dyDescent="0.25">
      <c r="A26" s="242"/>
      <c r="B26" s="243"/>
      <c r="C26" s="244"/>
      <c r="D26" s="246"/>
      <c r="E26" s="269"/>
      <c r="F26" s="106" t="s">
        <v>27</v>
      </c>
      <c r="G26" s="107" t="s">
        <v>45</v>
      </c>
      <c r="H26" s="107" t="s">
        <v>28</v>
      </c>
      <c r="I26" s="108" t="s">
        <v>3</v>
      </c>
      <c r="J26" s="247" t="s">
        <v>0</v>
      </c>
      <c r="K26" s="248"/>
      <c r="L26" s="109" t="s">
        <v>1</v>
      </c>
      <c r="M26" s="4"/>
      <c r="N26" s="4"/>
      <c r="O26" s="5"/>
      <c r="R26" s="7"/>
    </row>
    <row r="27" spans="1:18" s="6" customFormat="1" ht="31.5" x14ac:dyDescent="0.2">
      <c r="A27" s="258" t="s">
        <v>91</v>
      </c>
      <c r="B27" s="259"/>
      <c r="C27" s="259"/>
      <c r="D27" s="125" t="s">
        <v>71</v>
      </c>
      <c r="E27" s="126">
        <v>1</v>
      </c>
      <c r="F27" s="126" t="s">
        <v>72</v>
      </c>
      <c r="G27" s="136" t="s">
        <v>73</v>
      </c>
      <c r="H27" s="126">
        <v>1</v>
      </c>
      <c r="I27" s="127"/>
      <c r="J27" s="267"/>
      <c r="K27" s="267"/>
      <c r="L27" s="128">
        <v>0</v>
      </c>
      <c r="M27" s="4"/>
      <c r="N27" s="4"/>
      <c r="O27" s="4"/>
    </row>
    <row r="28" spans="1:18" s="6" customFormat="1" ht="16.5" customHeight="1" x14ac:dyDescent="0.2">
      <c r="A28" s="219" t="s">
        <v>89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4"/>
      <c r="N28" s="4"/>
      <c r="O28" s="4"/>
      <c r="P28" s="4"/>
      <c r="Q28" s="4"/>
    </row>
    <row r="29" spans="1:18" s="6" customFormat="1" ht="20.100000000000001" customHeight="1" x14ac:dyDescent="0.25">
      <c r="A29" s="239" t="s">
        <v>26</v>
      </c>
      <c r="B29" s="240"/>
      <c r="C29" s="241"/>
      <c r="D29" s="245" t="s">
        <v>68</v>
      </c>
      <c r="E29" s="268">
        <v>2012</v>
      </c>
      <c r="F29" s="270">
        <v>2013</v>
      </c>
      <c r="G29" s="271"/>
      <c r="H29" s="271"/>
      <c r="I29" s="271"/>
      <c r="J29" s="271"/>
      <c r="K29" s="271"/>
      <c r="L29" s="272"/>
      <c r="M29" s="4"/>
      <c r="N29" s="4"/>
      <c r="O29" s="5"/>
      <c r="R29" s="7"/>
    </row>
    <row r="30" spans="1:18" s="6" customFormat="1" ht="20.100000000000001" customHeight="1" x14ac:dyDescent="0.25">
      <c r="A30" s="242"/>
      <c r="B30" s="243"/>
      <c r="C30" s="244"/>
      <c r="D30" s="246"/>
      <c r="E30" s="269"/>
      <c r="F30" s="106" t="s">
        <v>27</v>
      </c>
      <c r="G30" s="107" t="s">
        <v>45</v>
      </c>
      <c r="H30" s="107" t="s">
        <v>28</v>
      </c>
      <c r="I30" s="108" t="s">
        <v>3</v>
      </c>
      <c r="J30" s="247" t="s">
        <v>0</v>
      </c>
      <c r="K30" s="248"/>
      <c r="L30" s="109" t="s">
        <v>1</v>
      </c>
      <c r="M30" s="4"/>
      <c r="N30" s="4"/>
      <c r="O30" s="5"/>
      <c r="R30" s="7"/>
    </row>
    <row r="31" spans="1:18" s="6" customFormat="1" ht="15.75" x14ac:dyDescent="0.2">
      <c r="A31" s="220" t="s">
        <v>119</v>
      </c>
      <c r="B31" s="221"/>
      <c r="C31" s="221"/>
      <c r="D31" s="121"/>
      <c r="E31" s="137"/>
      <c r="F31" s="138"/>
      <c r="G31" s="139"/>
      <c r="H31" s="103"/>
      <c r="I31" s="115"/>
      <c r="J31" s="214"/>
      <c r="K31" s="214"/>
      <c r="L31" s="100"/>
      <c r="M31" s="4"/>
      <c r="N31" s="4"/>
      <c r="O31" s="4"/>
      <c r="P31" s="4"/>
      <c r="Q31" s="4"/>
    </row>
    <row r="32" spans="1:18" s="6" customFormat="1" ht="16.5" thickBot="1" x14ac:dyDescent="0.25">
      <c r="A32" s="255" t="s">
        <v>118</v>
      </c>
      <c r="B32" s="256"/>
      <c r="C32" s="257"/>
      <c r="D32" s="140"/>
      <c r="E32" s="134"/>
      <c r="F32" s="131"/>
      <c r="G32" s="132"/>
      <c r="H32" s="101"/>
      <c r="I32" s="114"/>
      <c r="J32" s="215"/>
      <c r="K32" s="215"/>
      <c r="L32" s="102"/>
      <c r="M32" s="4"/>
      <c r="N32" s="4"/>
      <c r="O32" s="4"/>
      <c r="P32" s="4"/>
      <c r="Q32" s="4"/>
    </row>
    <row r="33" spans="1:18" s="6" customFormat="1" ht="21" customHeight="1" thickBot="1" x14ac:dyDescent="0.25">
      <c r="A33" s="216" t="s">
        <v>87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8"/>
      <c r="M33" s="4"/>
      <c r="N33" s="4"/>
      <c r="O33" s="4"/>
      <c r="P33" s="4"/>
      <c r="Q33" s="4"/>
    </row>
    <row r="34" spans="1:18" s="6" customFormat="1" ht="16.5" customHeight="1" x14ac:dyDescent="0.2">
      <c r="A34" s="219" t="s">
        <v>86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4"/>
      <c r="N34" s="4"/>
      <c r="O34" s="4"/>
      <c r="P34" s="4"/>
      <c r="Q34" s="4"/>
    </row>
    <row r="35" spans="1:18" s="6" customFormat="1" ht="20.100000000000001" customHeight="1" x14ac:dyDescent="0.25">
      <c r="A35" s="239" t="s">
        <v>26</v>
      </c>
      <c r="B35" s="240"/>
      <c r="C35" s="241"/>
      <c r="D35" s="245" t="s">
        <v>68</v>
      </c>
      <c r="E35" s="268">
        <v>2012</v>
      </c>
      <c r="F35" s="270">
        <v>2013</v>
      </c>
      <c r="G35" s="271"/>
      <c r="H35" s="271"/>
      <c r="I35" s="271"/>
      <c r="J35" s="271"/>
      <c r="K35" s="271"/>
      <c r="L35" s="272"/>
      <c r="M35" s="4"/>
      <c r="N35" s="4"/>
      <c r="O35" s="5"/>
      <c r="R35" s="7"/>
    </row>
    <row r="36" spans="1:18" s="6" customFormat="1" ht="20.100000000000001" customHeight="1" x14ac:dyDescent="0.25">
      <c r="A36" s="242"/>
      <c r="B36" s="243"/>
      <c r="C36" s="244"/>
      <c r="D36" s="246"/>
      <c r="E36" s="269"/>
      <c r="F36" s="106" t="s">
        <v>27</v>
      </c>
      <c r="G36" s="107" t="s">
        <v>45</v>
      </c>
      <c r="H36" s="107" t="s">
        <v>28</v>
      </c>
      <c r="I36" s="108" t="s">
        <v>3</v>
      </c>
      <c r="J36" s="247" t="s">
        <v>0</v>
      </c>
      <c r="K36" s="248"/>
      <c r="L36" s="109" t="s">
        <v>1</v>
      </c>
      <c r="M36" s="4"/>
      <c r="N36" s="4"/>
      <c r="O36" s="5"/>
      <c r="R36" s="7"/>
    </row>
    <row r="37" spans="1:18" s="6" customFormat="1" ht="16.5" customHeight="1" x14ac:dyDescent="0.2">
      <c r="A37" s="220" t="s">
        <v>111</v>
      </c>
      <c r="B37" s="221"/>
      <c r="C37" s="221"/>
      <c r="D37" s="104"/>
      <c r="E37" s="141"/>
      <c r="F37" s="137"/>
      <c r="G37" s="139"/>
      <c r="H37" s="99"/>
      <c r="I37" s="116"/>
      <c r="J37" s="214"/>
      <c r="K37" s="214"/>
      <c r="L37" s="100"/>
      <c r="M37" s="4"/>
      <c r="N37" s="4"/>
      <c r="O37" s="4"/>
      <c r="P37" s="4"/>
      <c r="Q37" s="4"/>
    </row>
    <row r="38" spans="1:18" s="6" customFormat="1" ht="15" customHeight="1" x14ac:dyDescent="0.25">
      <c r="A38" s="47"/>
      <c r="B38" s="47"/>
      <c r="C38" s="47"/>
      <c r="D38" s="47"/>
      <c r="E38" s="22"/>
      <c r="F38" s="23"/>
      <c r="G38" s="53"/>
      <c r="H38" s="54"/>
      <c r="I38" s="24"/>
      <c r="J38" s="21"/>
      <c r="K38" s="21"/>
      <c r="L38" s="17"/>
    </row>
    <row r="39" spans="1:18" s="9" customFormat="1" ht="15.75" x14ac:dyDescent="0.25">
      <c r="A39" s="212" t="s">
        <v>36</v>
      </c>
      <c r="B39" s="212"/>
      <c r="C39" s="213"/>
      <c r="D39" s="25"/>
      <c r="E39" s="26"/>
      <c r="F39" s="26"/>
      <c r="G39" s="26"/>
      <c r="H39" s="26"/>
      <c r="I39" s="26"/>
      <c r="J39" s="26"/>
      <c r="K39" s="27"/>
    </row>
    <row r="40" spans="1:18" s="9" customFormat="1" ht="15.75" x14ac:dyDescent="0.2">
      <c r="A40" s="118" t="s">
        <v>37</v>
      </c>
      <c r="B40" s="119"/>
      <c r="C40" s="120"/>
      <c r="D40" s="117" t="s">
        <v>38</v>
      </c>
      <c r="E40" s="262" t="s">
        <v>39</v>
      </c>
      <c r="F40" s="263"/>
      <c r="G40" s="264"/>
      <c r="H40" s="262" t="s">
        <v>40</v>
      </c>
      <c r="I40" s="263"/>
      <c r="J40" s="263"/>
      <c r="K40" s="237" t="s">
        <v>1</v>
      </c>
      <c r="L40" s="238"/>
    </row>
    <row r="41" spans="1:18" s="6" customFormat="1" ht="15.75" x14ac:dyDescent="0.25">
      <c r="A41" s="57" t="s">
        <v>64</v>
      </c>
      <c r="B41" s="58"/>
      <c r="C41" s="58"/>
      <c r="D41" s="142" t="s">
        <v>112</v>
      </c>
      <c r="E41" s="279"/>
      <c r="F41" s="279"/>
      <c r="G41" s="280"/>
      <c r="H41" s="208"/>
      <c r="I41" s="208"/>
      <c r="J41" s="209"/>
      <c r="K41" s="222"/>
      <c r="L41" s="223"/>
    </row>
    <row r="42" spans="1:18" s="6" customFormat="1" ht="18" customHeight="1" x14ac:dyDescent="0.25">
      <c r="A42" s="57" t="s">
        <v>65</v>
      </c>
      <c r="B42" s="58"/>
      <c r="C42" s="58"/>
      <c r="D42" s="143" t="s">
        <v>113</v>
      </c>
      <c r="E42" s="265"/>
      <c r="F42" s="265"/>
      <c r="G42" s="266"/>
      <c r="H42" s="208"/>
      <c r="I42" s="208"/>
      <c r="J42" s="209"/>
      <c r="K42" s="222"/>
      <c r="L42" s="223"/>
    </row>
    <row r="43" spans="1:18" s="6" customFormat="1" ht="18" customHeight="1" x14ac:dyDescent="0.25">
      <c r="A43" s="57" t="s">
        <v>41</v>
      </c>
      <c r="B43" s="58"/>
      <c r="C43" s="58"/>
      <c r="D43" s="144" t="s">
        <v>114</v>
      </c>
      <c r="E43" s="276"/>
      <c r="F43" s="277"/>
      <c r="G43" s="278"/>
      <c r="H43" s="209"/>
      <c r="I43" s="210"/>
      <c r="J43" s="210"/>
      <c r="K43" s="222"/>
      <c r="L43" s="223"/>
    </row>
    <row r="44" spans="1:18" s="6" customFormat="1" ht="18" customHeight="1" x14ac:dyDescent="0.25">
      <c r="A44" s="57" t="s">
        <v>42</v>
      </c>
      <c r="B44" s="58"/>
      <c r="C44" s="58"/>
      <c r="D44" s="145" t="s">
        <v>115</v>
      </c>
      <c r="E44" s="234"/>
      <c r="F44" s="235"/>
      <c r="G44" s="236"/>
      <c r="H44" s="209"/>
      <c r="I44" s="210"/>
      <c r="J44" s="211"/>
      <c r="K44" s="222"/>
      <c r="L44" s="223"/>
    </row>
    <row r="45" spans="1:18" s="6" customFormat="1" ht="18" customHeight="1" x14ac:dyDescent="0.25">
      <c r="A45" s="57" t="s">
        <v>116</v>
      </c>
      <c r="B45" s="58"/>
      <c r="C45" s="58"/>
      <c r="D45" s="145" t="s">
        <v>117</v>
      </c>
      <c r="E45" s="234"/>
      <c r="F45" s="235"/>
      <c r="G45" s="236"/>
      <c r="H45" s="209"/>
      <c r="I45" s="210"/>
      <c r="J45" s="211"/>
      <c r="K45" s="222"/>
      <c r="L45" s="223"/>
    </row>
    <row r="46" spans="1:18" ht="15.75" hidden="1" customHeight="1" x14ac:dyDescent="0.25">
      <c r="A46" s="60" t="s">
        <v>42</v>
      </c>
      <c r="B46" s="61"/>
      <c r="C46" s="62"/>
      <c r="D46" s="62"/>
      <c r="E46" s="59" t="s">
        <v>43</v>
      </c>
      <c r="F46" s="146">
        <f>5*2</f>
        <v>10</v>
      </c>
      <c r="G46" s="147"/>
      <c r="H46" s="148"/>
      <c r="I46" s="146"/>
      <c r="J46" s="147"/>
      <c r="K46" s="151"/>
      <c r="L46" s="73"/>
    </row>
    <row r="47" spans="1:18" ht="15.75" hidden="1" customHeight="1" x14ac:dyDescent="0.25">
      <c r="A47" s="63"/>
      <c r="B47" s="64"/>
      <c r="C47" s="65"/>
      <c r="D47" s="65"/>
      <c r="E47" s="66"/>
      <c r="F47" s="149"/>
      <c r="G47" s="150"/>
      <c r="H47" s="151"/>
      <c r="I47" s="149"/>
      <c r="J47" s="150"/>
      <c r="K47" s="151"/>
      <c r="L47" s="73"/>
    </row>
    <row r="48" spans="1:18" ht="15.75" hidden="1" customHeight="1" x14ac:dyDescent="0.25">
      <c r="A48" s="67" t="s">
        <v>44</v>
      </c>
      <c r="B48" s="67"/>
      <c r="C48" s="68"/>
      <c r="D48" s="68"/>
      <c r="E48" s="66"/>
      <c r="F48" s="149">
        <f>SUM(F41:H47)</f>
        <v>10</v>
      </c>
      <c r="G48" s="150"/>
      <c r="H48" s="152"/>
      <c r="I48" s="153"/>
      <c r="J48" s="150"/>
      <c r="K48" s="152"/>
      <c r="L48" s="73"/>
    </row>
    <row r="49" spans="1:12" ht="15.75" hidden="1" customHeight="1" x14ac:dyDescent="0.25">
      <c r="A49" s="3"/>
      <c r="B49" s="3"/>
      <c r="C49" s="3"/>
      <c r="D49" s="3"/>
      <c r="E49" s="69"/>
      <c r="F49" s="70"/>
      <c r="G49" s="70"/>
      <c r="H49" s="70"/>
      <c r="I49" s="70"/>
      <c r="J49" s="70"/>
      <c r="K49" s="70"/>
      <c r="L49" s="74"/>
    </row>
    <row r="50" spans="1:12" ht="15.75" hidden="1" customHeight="1" x14ac:dyDescent="0.15">
      <c r="A50" s="154" t="s">
        <v>11</v>
      </c>
      <c r="B50" s="154"/>
      <c r="C50" s="154"/>
      <c r="D50" s="154"/>
      <c r="E50" s="155"/>
      <c r="F50" s="156" t="s">
        <v>2</v>
      </c>
      <c r="G50" s="154"/>
      <c r="H50" s="155"/>
      <c r="I50" s="156" t="s">
        <v>3</v>
      </c>
      <c r="J50" s="155"/>
      <c r="K50" s="156" t="s">
        <v>1</v>
      </c>
      <c r="L50" s="154"/>
    </row>
    <row r="51" spans="1:12" ht="15.75" hidden="1" customHeight="1" x14ac:dyDescent="0.25">
      <c r="A51" s="71" t="s">
        <v>4</v>
      </c>
      <c r="B51" s="71"/>
      <c r="C51" s="71"/>
      <c r="D51" s="71"/>
      <c r="E51" s="71"/>
      <c r="F51" s="157">
        <v>1419009</v>
      </c>
      <c r="G51" s="158"/>
      <c r="H51" s="159"/>
      <c r="I51" s="160"/>
      <c r="J51" s="161"/>
      <c r="K51" s="162"/>
      <c r="L51" s="163"/>
    </row>
    <row r="52" spans="1:12" ht="15.75" hidden="1" customHeight="1" x14ac:dyDescent="0.25">
      <c r="A52" s="72" t="s">
        <v>22</v>
      </c>
      <c r="B52" s="72"/>
      <c r="C52" s="72"/>
      <c r="D52" s="72"/>
      <c r="E52" s="72"/>
      <c r="F52" s="164">
        <v>1916607</v>
      </c>
      <c r="G52" s="165"/>
      <c r="H52" s="166"/>
      <c r="I52" s="167"/>
      <c r="J52" s="168"/>
      <c r="K52" s="169"/>
      <c r="L52" s="170"/>
    </row>
    <row r="53" spans="1:12" ht="15.75" hidden="1" customHeight="1" x14ac:dyDescent="0.25">
      <c r="A53" s="56"/>
      <c r="B53" s="56"/>
      <c r="C53" s="56"/>
      <c r="D53" s="112"/>
      <c r="E53" s="55"/>
      <c r="F53" s="26"/>
      <c r="G53" s="26"/>
      <c r="H53" s="26"/>
      <c r="I53" s="26"/>
      <c r="J53" s="26"/>
      <c r="K53" s="26"/>
      <c r="L53" s="75"/>
    </row>
    <row r="54" spans="1:12" ht="15.75" hidden="1" customHeight="1" x14ac:dyDescent="0.15">
      <c r="A54" s="171" t="s">
        <v>11</v>
      </c>
      <c r="B54" s="171"/>
      <c r="C54" s="171"/>
      <c r="D54" s="171"/>
      <c r="E54" s="172"/>
      <c r="F54" s="173" t="s">
        <v>2</v>
      </c>
      <c r="G54" s="171"/>
      <c r="H54" s="172"/>
      <c r="I54" s="173" t="s">
        <v>3</v>
      </c>
      <c r="J54" s="172"/>
      <c r="K54" s="173" t="s">
        <v>1</v>
      </c>
      <c r="L54" s="171"/>
    </row>
    <row r="55" spans="1:12" ht="15.75" hidden="1" customHeight="1" x14ac:dyDescent="0.25">
      <c r="A55" s="123" t="s">
        <v>4</v>
      </c>
      <c r="B55" s="123"/>
      <c r="C55" s="123"/>
      <c r="D55" s="123"/>
      <c r="E55" s="123"/>
      <c r="F55" s="174">
        <v>1419009</v>
      </c>
      <c r="G55" s="175"/>
      <c r="H55" s="176"/>
      <c r="I55" s="177"/>
      <c r="J55" s="178"/>
      <c r="K55" s="179"/>
      <c r="L55" s="180"/>
    </row>
    <row r="56" spans="1:12" ht="15.75" hidden="1" customHeight="1" x14ac:dyDescent="0.25">
      <c r="A56" s="28" t="s">
        <v>22</v>
      </c>
      <c r="B56" s="28"/>
      <c r="C56" s="28"/>
      <c r="D56" s="28"/>
      <c r="E56" s="28"/>
      <c r="F56" s="181">
        <v>1916607</v>
      </c>
      <c r="G56" s="182"/>
      <c r="H56" s="183"/>
      <c r="I56" s="184"/>
      <c r="J56" s="185"/>
      <c r="K56" s="186"/>
      <c r="L56" s="187"/>
    </row>
    <row r="57" spans="1:12" ht="15" hidden="1" customHeight="1" x14ac:dyDescent="0.25">
      <c r="A57" s="29" t="s">
        <v>22</v>
      </c>
      <c r="B57" s="29"/>
      <c r="C57" s="30"/>
      <c r="D57" s="30"/>
      <c r="E57" s="30"/>
      <c r="F57" s="31"/>
      <c r="G57" s="31"/>
      <c r="H57" s="31"/>
      <c r="I57" s="31"/>
      <c r="J57" s="31"/>
      <c r="K57" s="43"/>
      <c r="L57" s="43"/>
    </row>
    <row r="58" spans="1:12" ht="18.75" hidden="1" customHeight="1" x14ac:dyDescent="0.25">
      <c r="A58" s="33"/>
      <c r="B58" s="33"/>
      <c r="C58" s="34"/>
      <c r="D58" s="34"/>
      <c r="E58" s="35"/>
      <c r="F58" s="188" t="s">
        <v>5</v>
      </c>
      <c r="G58" s="189"/>
      <c r="H58" s="188" t="s">
        <v>6</v>
      </c>
      <c r="I58" s="189"/>
      <c r="J58" s="188" t="s">
        <v>7</v>
      </c>
      <c r="K58" s="190"/>
      <c r="L58" s="43"/>
    </row>
    <row r="59" spans="1:12" ht="18.75" hidden="1" customHeight="1" x14ac:dyDescent="0.2">
      <c r="A59" s="34" t="s">
        <v>12</v>
      </c>
      <c r="B59" s="34"/>
      <c r="C59" s="36"/>
      <c r="D59" s="36"/>
      <c r="E59" s="36"/>
      <c r="F59" s="191" t="s">
        <v>23</v>
      </c>
      <c r="G59" s="191"/>
      <c r="H59" s="191" t="s">
        <v>23</v>
      </c>
      <c r="I59" s="191"/>
      <c r="J59" s="191" t="s">
        <v>24</v>
      </c>
      <c r="K59" s="191"/>
      <c r="L59" s="43"/>
    </row>
    <row r="60" spans="1:12" ht="18.75" hidden="1" customHeight="1" x14ac:dyDescent="0.2">
      <c r="A60" s="36"/>
      <c r="B60" s="36"/>
      <c r="C60" s="36"/>
      <c r="D60" s="36"/>
      <c r="E60" s="36"/>
      <c r="F60" s="192">
        <f>H14*40%</f>
        <v>0</v>
      </c>
      <c r="G60" s="193"/>
      <c r="H60" s="192" t="e">
        <f>#REF!*20%</f>
        <v>#REF!</v>
      </c>
      <c r="I60" s="193"/>
      <c r="J60" s="192" t="e">
        <f>#REF!*20%</f>
        <v>#REF!</v>
      </c>
      <c r="K60" s="193"/>
      <c r="L60" s="43"/>
    </row>
    <row r="61" spans="1:12" ht="18.75" hidden="1" customHeight="1" x14ac:dyDescent="0.2">
      <c r="A61" s="36"/>
      <c r="B61" s="36"/>
      <c r="C61" s="36"/>
      <c r="D61" s="36"/>
      <c r="E61" s="36"/>
      <c r="F61" s="37"/>
      <c r="G61" s="38"/>
      <c r="H61" s="38"/>
      <c r="I61" s="38"/>
      <c r="J61" s="38"/>
      <c r="K61" s="38"/>
      <c r="L61" s="43"/>
    </row>
    <row r="62" spans="1:12" ht="18.75" hidden="1" customHeight="1" x14ac:dyDescent="0.25">
      <c r="A62" s="36"/>
      <c r="B62" s="36"/>
      <c r="C62" s="30"/>
      <c r="D62" s="30"/>
      <c r="E62" s="30"/>
      <c r="F62" s="194" t="s">
        <v>13</v>
      </c>
      <c r="G62" s="194"/>
      <c r="H62" s="194"/>
      <c r="I62" s="194"/>
      <c r="J62" s="194"/>
      <c r="K62" s="195"/>
      <c r="L62" s="43"/>
    </row>
    <row r="63" spans="1:12" ht="15" hidden="1" customHeight="1" x14ac:dyDescent="0.25">
      <c r="A63" s="39"/>
      <c r="B63" s="39"/>
      <c r="C63" s="40"/>
      <c r="D63" s="40"/>
      <c r="E63" s="40"/>
      <c r="F63" s="196" t="s">
        <v>8</v>
      </c>
      <c r="G63" s="197"/>
      <c r="H63" s="196" t="s">
        <v>9</v>
      </c>
      <c r="I63" s="197"/>
      <c r="J63" s="196" t="s">
        <v>10</v>
      </c>
      <c r="K63" s="197"/>
      <c r="L63" s="43"/>
    </row>
    <row r="64" spans="1:12" ht="15" hidden="1" customHeight="1" x14ac:dyDescent="0.25">
      <c r="A64" s="39"/>
      <c r="B64" s="39"/>
      <c r="C64" s="40"/>
      <c r="D64" s="40"/>
      <c r="E64" s="40"/>
      <c r="F64" s="198"/>
      <c r="G64" s="199"/>
      <c r="H64" s="200"/>
      <c r="I64" s="199"/>
      <c r="J64" s="200"/>
      <c r="K64" s="199"/>
      <c r="L64" s="43"/>
    </row>
    <row r="65" spans="1:12" ht="15" hidden="1" customHeight="1" x14ac:dyDescent="0.25">
      <c r="A65" s="39"/>
      <c r="B65" s="39"/>
      <c r="C65" s="40"/>
      <c r="D65" s="40"/>
      <c r="E65" s="40"/>
      <c r="F65" s="41"/>
      <c r="G65" s="41"/>
      <c r="H65" s="41"/>
      <c r="I65" s="41"/>
      <c r="J65" s="41"/>
      <c r="K65" s="43"/>
      <c r="L65" s="43"/>
    </row>
    <row r="66" spans="1:12" ht="18.75" hidden="1" customHeight="1" x14ac:dyDescent="0.25">
      <c r="A66" s="39"/>
      <c r="B66" s="39"/>
      <c r="C66" s="40"/>
      <c r="D66" s="40"/>
      <c r="E66" s="40"/>
      <c r="F66" s="76" t="s">
        <v>14</v>
      </c>
      <c r="G66" s="42"/>
      <c r="H66" s="42"/>
      <c r="I66" s="42"/>
      <c r="J66" s="42"/>
      <c r="K66" s="42"/>
      <c r="L66" s="43"/>
    </row>
    <row r="67" spans="1:12" ht="15" hidden="1" customHeight="1" x14ac:dyDescent="0.25">
      <c r="A67" s="39"/>
      <c r="B67" s="39"/>
      <c r="C67" s="40"/>
      <c r="D67" s="40"/>
      <c r="E67" s="40"/>
      <c r="F67" s="41"/>
      <c r="G67" s="41"/>
      <c r="H67" s="41"/>
      <c r="I67" s="41"/>
      <c r="J67" s="41"/>
      <c r="K67" s="43"/>
      <c r="L67" s="43"/>
    </row>
    <row r="68" spans="1:12" ht="15" hidden="1" customHeight="1" x14ac:dyDescent="0.25">
      <c r="A68" s="39"/>
      <c r="B68" s="39"/>
      <c r="C68" s="40"/>
      <c r="D68" s="40"/>
      <c r="E68" s="40"/>
      <c r="F68" s="41"/>
      <c r="G68" s="41"/>
      <c r="H68" s="41"/>
      <c r="I68" s="41"/>
      <c r="J68" s="41"/>
      <c r="K68" s="43"/>
      <c r="L68" s="43"/>
    </row>
    <row r="69" spans="1:12" ht="15" hidden="1" customHeight="1" x14ac:dyDescent="0.25">
      <c r="A69" s="39"/>
      <c r="B69" s="39"/>
      <c r="C69" s="40"/>
      <c r="D69" s="40"/>
      <c r="E69" s="40"/>
      <c r="F69" s="41"/>
      <c r="G69" s="41"/>
      <c r="H69" s="41"/>
      <c r="I69" s="41"/>
      <c r="J69" s="41"/>
      <c r="K69" s="43"/>
      <c r="L69" s="43"/>
    </row>
    <row r="70" spans="1:12" ht="15" hidden="1" customHeight="1" x14ac:dyDescent="0.25">
      <c r="A70" s="39"/>
      <c r="B70" s="39"/>
      <c r="C70" s="40"/>
      <c r="D70" s="40"/>
      <c r="E70" s="40"/>
      <c r="F70" s="41"/>
      <c r="G70" s="41"/>
      <c r="H70" s="41"/>
      <c r="I70" s="41"/>
      <c r="J70" s="41"/>
      <c r="K70" s="43"/>
      <c r="L70" s="43"/>
    </row>
    <row r="71" spans="1:12" ht="15" hidden="1" customHeight="1" x14ac:dyDescent="0.25">
      <c r="A71" s="39"/>
      <c r="B71" s="39"/>
      <c r="C71" s="40"/>
      <c r="D71" s="40"/>
      <c r="E71" s="40"/>
      <c r="F71" s="41"/>
      <c r="G71" s="41"/>
      <c r="H71" s="41"/>
      <c r="I71" s="41"/>
      <c r="J71" s="41"/>
      <c r="K71" s="43"/>
      <c r="L71" s="43"/>
    </row>
    <row r="72" spans="1:12" ht="15" hidden="1" customHeight="1" x14ac:dyDescent="0.25">
      <c r="A72" s="39"/>
      <c r="B72" s="39"/>
      <c r="C72" s="40"/>
      <c r="D72" s="40"/>
      <c r="E72" s="40"/>
      <c r="F72" s="41"/>
      <c r="G72" s="41"/>
      <c r="H72" s="41"/>
      <c r="I72" s="41"/>
      <c r="J72" s="41"/>
      <c r="K72" s="43"/>
      <c r="L72" s="43"/>
    </row>
    <row r="73" spans="1:12" ht="15" hidden="1" customHeight="1" x14ac:dyDescent="0.25">
      <c r="A73" s="39"/>
      <c r="B73" s="39"/>
      <c r="C73" s="40"/>
      <c r="D73" s="40"/>
      <c r="E73" s="40"/>
      <c r="F73" s="41"/>
      <c r="G73" s="41"/>
      <c r="H73" s="41"/>
      <c r="I73" s="41"/>
      <c r="J73" s="41"/>
      <c r="K73" s="43"/>
      <c r="L73" s="43"/>
    </row>
    <row r="74" spans="1:12" ht="15" hidden="1" customHeight="1" x14ac:dyDescent="0.25">
      <c r="A74" s="39"/>
      <c r="B74" s="39"/>
      <c r="C74" s="40"/>
      <c r="D74" s="40"/>
      <c r="E74" s="40"/>
      <c r="F74" s="43"/>
      <c r="G74" s="43"/>
      <c r="H74" s="43"/>
      <c r="I74" s="43"/>
      <c r="J74" s="43"/>
      <c r="K74" s="43"/>
      <c r="L74" s="43"/>
    </row>
    <row r="75" spans="1:12" ht="15" hidden="1" customHeight="1" x14ac:dyDescent="0.25">
      <c r="A75" s="39"/>
      <c r="B75" s="39"/>
      <c r="C75" s="40"/>
      <c r="D75" s="40"/>
      <c r="E75" s="40"/>
      <c r="F75" s="41"/>
      <c r="G75" s="41"/>
      <c r="H75" s="41"/>
      <c r="I75" s="41"/>
      <c r="J75" s="41"/>
      <c r="K75" s="43"/>
      <c r="L75" s="43"/>
    </row>
    <row r="76" spans="1:12" ht="15" hidden="1" customHeight="1" x14ac:dyDescent="0.25">
      <c r="A76" s="39"/>
      <c r="B76" s="39"/>
      <c r="C76" s="40"/>
      <c r="D76" s="40"/>
      <c r="E76" s="40"/>
      <c r="F76" s="43"/>
      <c r="G76" s="43"/>
      <c r="H76" s="43"/>
      <c r="I76" s="43"/>
      <c r="J76" s="43"/>
      <c r="K76" s="43"/>
      <c r="L76" s="43"/>
    </row>
    <row r="77" spans="1:12" ht="15" hidden="1" customHeight="1" x14ac:dyDescent="0.25">
      <c r="A77" s="39"/>
      <c r="B77" s="39"/>
      <c r="C77" s="40"/>
      <c r="D77" s="40"/>
      <c r="E77" s="40"/>
      <c r="F77" s="44"/>
      <c r="G77" s="45"/>
      <c r="H77" s="45"/>
      <c r="I77" s="31"/>
      <c r="J77" s="46"/>
      <c r="K77" s="46"/>
      <c r="L77" s="43"/>
    </row>
    <row r="78" spans="1:12" ht="15" hidden="1" customHeight="1" x14ac:dyDescent="0.25">
      <c r="A78" s="39"/>
      <c r="B78" s="39"/>
      <c r="C78" s="40"/>
      <c r="D78" s="40"/>
      <c r="E78" s="40"/>
      <c r="F78" s="45"/>
      <c r="G78" s="45"/>
      <c r="H78" s="45"/>
      <c r="I78" s="45"/>
      <c r="J78" s="45"/>
      <c r="K78" s="45"/>
      <c r="L78" s="43"/>
    </row>
    <row r="79" spans="1:12" ht="15" hidden="1" customHeight="1" x14ac:dyDescent="0.25">
      <c r="A79" s="39"/>
      <c r="B79" s="39"/>
      <c r="C79" s="40"/>
      <c r="D79" s="40"/>
      <c r="E79" s="40"/>
      <c r="F79" s="41"/>
      <c r="G79" s="41"/>
      <c r="H79" s="41"/>
      <c r="I79" s="41"/>
      <c r="J79" s="41"/>
      <c r="K79" s="43"/>
      <c r="L79" s="43"/>
    </row>
    <row r="80" spans="1:12" ht="15" hidden="1" customHeight="1" x14ac:dyDescent="0.25">
      <c r="A80" s="39"/>
      <c r="B80" s="39"/>
      <c r="C80" s="40"/>
      <c r="D80" s="40"/>
      <c r="E80" s="40"/>
      <c r="F80" s="41"/>
      <c r="G80" s="41"/>
      <c r="H80" s="41"/>
      <c r="I80" s="41"/>
      <c r="J80" s="41"/>
      <c r="K80" s="43"/>
      <c r="L80" s="43"/>
    </row>
    <row r="81" spans="1:12" ht="15" hidden="1" customHeight="1" x14ac:dyDescent="0.25">
      <c r="A81" s="39"/>
      <c r="B81" s="39"/>
      <c r="C81" s="40"/>
      <c r="D81" s="40"/>
      <c r="E81" s="40"/>
      <c r="F81" s="41"/>
      <c r="G81" s="41"/>
      <c r="H81" s="41"/>
      <c r="I81" s="41"/>
      <c r="J81" s="41"/>
      <c r="K81" s="43"/>
      <c r="L81" s="43"/>
    </row>
    <row r="82" spans="1:12" ht="15" hidden="1" customHeight="1" x14ac:dyDescent="0.25">
      <c r="A82" s="39"/>
      <c r="B82" s="39"/>
      <c r="C82" s="40"/>
      <c r="D82" s="40"/>
      <c r="E82" s="40"/>
      <c r="F82" s="43"/>
      <c r="G82" s="43"/>
      <c r="H82" s="43"/>
      <c r="I82" s="43"/>
      <c r="J82" s="43"/>
      <c r="K82" s="43"/>
      <c r="L82" s="43"/>
    </row>
    <row r="83" spans="1:12" ht="15" hidden="1" customHeight="1" x14ac:dyDescent="0.25">
      <c r="A83" s="39"/>
      <c r="B83" s="39"/>
      <c r="C83" s="40"/>
      <c r="D83" s="40"/>
      <c r="E83" s="40"/>
      <c r="F83" s="41"/>
      <c r="G83" s="41"/>
      <c r="H83" s="41"/>
      <c r="I83" s="41"/>
      <c r="J83" s="41"/>
      <c r="K83" s="43"/>
      <c r="L83" s="43"/>
    </row>
    <row r="84" spans="1:12" ht="15" hidden="1" customHeight="1" x14ac:dyDescent="0.25">
      <c r="A84" s="39"/>
      <c r="B84" s="39"/>
      <c r="C84" s="40"/>
      <c r="D84" s="40"/>
      <c r="E84" s="40"/>
      <c r="F84" s="41"/>
      <c r="G84" s="41"/>
      <c r="H84" s="41"/>
      <c r="I84" s="41"/>
      <c r="J84" s="41"/>
      <c r="K84" s="43"/>
      <c r="L84" s="43"/>
    </row>
    <row r="85" spans="1:12" ht="15" hidden="1" customHeight="1" x14ac:dyDescent="0.25">
      <c r="A85" s="39"/>
      <c r="B85" s="39"/>
      <c r="C85" s="40"/>
      <c r="D85" s="40"/>
      <c r="E85" s="40"/>
      <c r="F85" s="41"/>
      <c r="G85" s="41"/>
      <c r="H85" s="41"/>
      <c r="I85" s="41"/>
      <c r="J85" s="41"/>
      <c r="K85" s="43"/>
      <c r="L85" s="43"/>
    </row>
    <row r="86" spans="1:12" ht="15" hidden="1" customHeight="1" x14ac:dyDescent="0.25">
      <c r="A86" s="39"/>
      <c r="B86" s="39"/>
      <c r="C86" s="40"/>
      <c r="D86" s="40"/>
      <c r="E86" s="40"/>
      <c r="F86" s="41"/>
      <c r="G86" s="41"/>
      <c r="H86" s="41"/>
      <c r="I86" s="41"/>
      <c r="J86" s="41"/>
      <c r="K86" s="43"/>
      <c r="L86" s="43"/>
    </row>
    <row r="87" spans="1:12" ht="15" hidden="1" customHeight="1" x14ac:dyDescent="0.25">
      <c r="A87" s="39"/>
      <c r="B87" s="39"/>
      <c r="C87" s="40"/>
      <c r="D87" s="40"/>
      <c r="E87" s="40"/>
      <c r="F87" s="43"/>
      <c r="G87" s="43"/>
      <c r="H87" s="43"/>
      <c r="I87" s="43"/>
      <c r="J87" s="43"/>
      <c r="K87" s="43"/>
      <c r="L87" s="43"/>
    </row>
    <row r="88" spans="1:12" ht="15" x14ac:dyDescent="0.25">
      <c r="A88" s="39"/>
      <c r="B88" s="39"/>
      <c r="C88" s="40"/>
      <c r="D88" s="40"/>
      <c r="E88" s="40"/>
      <c r="F88" s="43"/>
      <c r="G88" s="43"/>
      <c r="H88" s="43"/>
      <c r="I88" s="43"/>
      <c r="J88" s="43"/>
      <c r="K88" s="43"/>
      <c r="L88" s="43"/>
    </row>
    <row r="89" spans="1:12" ht="15.75" x14ac:dyDescent="0.15">
      <c r="A89" s="204" t="s">
        <v>11</v>
      </c>
      <c r="B89" s="204"/>
      <c r="C89" s="204"/>
      <c r="D89" s="204"/>
      <c r="E89" s="206" t="s">
        <v>2</v>
      </c>
      <c r="F89" s="206"/>
      <c r="G89" s="206" t="s">
        <v>81</v>
      </c>
      <c r="H89" s="206"/>
      <c r="I89" s="206" t="s">
        <v>3</v>
      </c>
      <c r="J89" s="206"/>
      <c r="K89" s="206" t="s">
        <v>1</v>
      </c>
      <c r="L89" s="206"/>
    </row>
    <row r="90" spans="1:12" ht="15.75" x14ac:dyDescent="0.25">
      <c r="A90" s="71" t="s">
        <v>4</v>
      </c>
      <c r="B90" s="71"/>
      <c r="C90" s="71"/>
      <c r="D90" s="71"/>
      <c r="E90" s="207"/>
      <c r="F90" s="207"/>
      <c r="G90" s="207"/>
      <c r="H90" s="207"/>
      <c r="I90" s="205"/>
      <c r="J90" s="205"/>
      <c r="K90" s="205"/>
      <c r="L90" s="205"/>
    </row>
    <row r="91" spans="1:12" ht="15.75" x14ac:dyDescent="0.25">
      <c r="A91" s="72" t="s">
        <v>22</v>
      </c>
      <c r="B91" s="72"/>
      <c r="C91" s="72"/>
      <c r="D91" s="72"/>
      <c r="E91" s="207"/>
      <c r="F91" s="207"/>
      <c r="G91" s="207"/>
      <c r="H91" s="207"/>
      <c r="I91" s="232"/>
      <c r="J91" s="232"/>
      <c r="K91" s="232"/>
      <c r="L91" s="232"/>
    </row>
    <row r="92" spans="1:12" ht="15" x14ac:dyDescent="0.25">
      <c r="A92" s="39"/>
      <c r="B92" s="39"/>
      <c r="C92" s="40"/>
      <c r="D92" s="40"/>
      <c r="E92" s="40"/>
      <c r="F92" s="32"/>
      <c r="G92" s="43"/>
      <c r="H92" s="32"/>
      <c r="I92" s="32"/>
      <c r="J92" s="32"/>
      <c r="K92" s="32"/>
      <c r="L92" s="32"/>
    </row>
    <row r="93" spans="1:12" ht="20.100000000000001" customHeight="1" x14ac:dyDescent="0.15">
      <c r="A93" s="233" t="s">
        <v>56</v>
      </c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</row>
    <row r="94" spans="1:12" ht="15" customHeight="1" x14ac:dyDescent="0.15">
      <c r="A94" s="93" t="s">
        <v>59</v>
      </c>
      <c r="B94" s="225" t="s">
        <v>15</v>
      </c>
      <c r="C94" s="225"/>
      <c r="D94" s="228"/>
      <c r="E94" s="229"/>
      <c r="F94" s="229"/>
      <c r="G94" s="229"/>
      <c r="H94" s="229"/>
      <c r="I94" s="229"/>
      <c r="J94" s="229"/>
      <c r="K94" s="229"/>
      <c r="L94" s="230"/>
    </row>
    <row r="95" spans="1:12" ht="15" customHeight="1" x14ac:dyDescent="0.15">
      <c r="A95" s="93" t="s">
        <v>59</v>
      </c>
      <c r="B95" s="225" t="s">
        <v>16</v>
      </c>
      <c r="C95" s="225"/>
      <c r="D95" s="228"/>
      <c r="E95" s="229"/>
      <c r="F95" s="229"/>
      <c r="G95" s="229"/>
      <c r="H95" s="229"/>
      <c r="I95" s="229"/>
      <c r="J95" s="229"/>
      <c r="K95" s="229"/>
      <c r="L95" s="230"/>
    </row>
    <row r="96" spans="1:12" ht="15" customHeight="1" x14ac:dyDescent="0.15">
      <c r="A96" s="93" t="s">
        <v>60</v>
      </c>
      <c r="B96" s="225" t="s">
        <v>17</v>
      </c>
      <c r="C96" s="225"/>
      <c r="D96" s="228"/>
      <c r="E96" s="229"/>
      <c r="F96" s="229"/>
      <c r="G96" s="229"/>
      <c r="H96" s="229"/>
      <c r="I96" s="229"/>
      <c r="J96" s="229"/>
      <c r="K96" s="229"/>
      <c r="L96" s="230"/>
    </row>
    <row r="97" spans="1:12" ht="15" customHeight="1" x14ac:dyDescent="0.15">
      <c r="A97" s="93" t="s">
        <v>60</v>
      </c>
      <c r="B97" s="225" t="s">
        <v>18</v>
      </c>
      <c r="C97" s="225"/>
      <c r="D97" s="228"/>
      <c r="E97" s="229"/>
      <c r="F97" s="229"/>
      <c r="G97" s="229"/>
      <c r="H97" s="229"/>
      <c r="I97" s="229"/>
      <c r="J97" s="229"/>
      <c r="K97" s="229"/>
      <c r="L97" s="230"/>
    </row>
    <row r="98" spans="1:12" ht="15" customHeight="1" x14ac:dyDescent="0.15">
      <c r="A98" s="93" t="s">
        <v>61</v>
      </c>
      <c r="B98" s="225" t="s">
        <v>19</v>
      </c>
      <c r="C98" s="225"/>
      <c r="D98" s="228"/>
      <c r="E98" s="229"/>
      <c r="F98" s="229"/>
      <c r="G98" s="229"/>
      <c r="H98" s="229"/>
      <c r="I98" s="229"/>
      <c r="J98" s="229"/>
      <c r="K98" s="229"/>
      <c r="L98" s="230"/>
    </row>
    <row r="99" spans="1:12" ht="15" customHeight="1" x14ac:dyDescent="0.15">
      <c r="A99" s="93" t="s">
        <v>62</v>
      </c>
      <c r="B99" s="225" t="s">
        <v>20</v>
      </c>
      <c r="C99" s="225"/>
      <c r="D99" s="228"/>
      <c r="E99" s="229"/>
      <c r="F99" s="229"/>
      <c r="G99" s="229"/>
      <c r="H99" s="229"/>
      <c r="I99" s="229"/>
      <c r="J99" s="229"/>
      <c r="K99" s="229"/>
      <c r="L99" s="230"/>
    </row>
    <row r="100" spans="1:12" ht="15" customHeight="1" x14ac:dyDescent="0.15">
      <c r="A100" s="93" t="s">
        <v>62</v>
      </c>
      <c r="B100" s="225" t="s">
        <v>21</v>
      </c>
      <c r="C100" s="225"/>
      <c r="D100" s="228"/>
      <c r="E100" s="229"/>
      <c r="F100" s="229"/>
      <c r="G100" s="229"/>
      <c r="H100" s="229"/>
      <c r="I100" s="229"/>
      <c r="J100" s="229"/>
      <c r="K100" s="229"/>
      <c r="L100" s="230"/>
    </row>
    <row r="101" spans="1:12" ht="15" customHeight="1" x14ac:dyDescent="0.15">
      <c r="A101" s="93" t="s">
        <v>63</v>
      </c>
      <c r="B101" s="225" t="s">
        <v>25</v>
      </c>
      <c r="C101" s="225"/>
      <c r="D101" s="228"/>
      <c r="E101" s="229"/>
      <c r="F101" s="229"/>
      <c r="G101" s="229"/>
      <c r="H101" s="229"/>
      <c r="I101" s="229"/>
      <c r="J101" s="229"/>
      <c r="K101" s="229"/>
      <c r="L101" s="230"/>
    </row>
    <row r="102" spans="1:12" ht="15" x14ac:dyDescent="0.25">
      <c r="A102" s="39"/>
      <c r="B102" s="39"/>
      <c r="C102" s="40"/>
      <c r="D102" s="40"/>
      <c r="E102" s="40"/>
      <c r="F102" s="32"/>
      <c r="G102" s="43"/>
      <c r="H102" s="32"/>
      <c r="I102" s="32"/>
      <c r="J102" s="32"/>
      <c r="K102" s="32"/>
      <c r="L102" s="32"/>
    </row>
    <row r="104" spans="1:12" ht="15.75" customHeight="1" x14ac:dyDescent="0.25">
      <c r="A104" s="94" t="s">
        <v>66</v>
      </c>
      <c r="B104" s="94"/>
      <c r="C104" s="94"/>
      <c r="D104" s="94"/>
      <c r="E104" s="95"/>
      <c r="F104" s="303" t="s">
        <v>67</v>
      </c>
      <c r="G104" s="303"/>
      <c r="H104" s="303"/>
      <c r="I104" s="303"/>
      <c r="J104" s="303"/>
      <c r="K104" s="303"/>
      <c r="L104" s="303"/>
    </row>
    <row r="115" spans="1:12" ht="15" customHeight="1" x14ac:dyDescent="0.15"/>
    <row r="116" spans="1:12" ht="5.25" customHeight="1" x14ac:dyDescent="0.15"/>
    <row r="117" spans="1:12" ht="20.25" customHeight="1" x14ac:dyDescent="0.15"/>
    <row r="118" spans="1:12" ht="20.100000000000001" customHeight="1" x14ac:dyDescent="0.15"/>
    <row r="119" spans="1:12" ht="20.100000000000001" customHeight="1" x14ac:dyDescent="0.15"/>
    <row r="120" spans="1:12" ht="20.100000000000001" customHeight="1" x14ac:dyDescent="0.15"/>
    <row r="121" spans="1:12" ht="20.100000000000001" customHeight="1" x14ac:dyDescent="0.15"/>
    <row r="122" spans="1:12" ht="20.100000000000001" customHeight="1" x14ac:dyDescent="0.15"/>
    <row r="123" spans="1:12" ht="20.100000000000001" customHeight="1" x14ac:dyDescent="0.15"/>
    <row r="124" spans="1:12" ht="20.100000000000001" customHeight="1" x14ac:dyDescent="0.15"/>
    <row r="125" spans="1:12" ht="20.100000000000001" customHeight="1" x14ac:dyDescent="0.15"/>
    <row r="127" spans="1:12" ht="15.75" x14ac:dyDescent="0.15">
      <c r="A127" s="231" t="s">
        <v>50</v>
      </c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</row>
    <row r="128" spans="1:12" ht="15.75" x14ac:dyDescent="0.25">
      <c r="A128" s="201"/>
      <c r="B128" s="202"/>
      <c r="C128" s="202"/>
      <c r="D128" s="202"/>
      <c r="E128" s="202"/>
      <c r="F128" s="202"/>
      <c r="G128" s="203"/>
      <c r="H128" s="202"/>
      <c r="I128" s="202"/>
      <c r="J128" s="202"/>
      <c r="K128" s="202"/>
      <c r="L128" s="202"/>
    </row>
    <row r="129" spans="1:12" ht="15.75" x14ac:dyDescent="0.25">
      <c r="A129" s="201"/>
      <c r="B129" s="202"/>
      <c r="C129" s="202"/>
      <c r="D129" s="202"/>
      <c r="E129" s="202"/>
      <c r="F129" s="202"/>
      <c r="G129" s="203"/>
      <c r="H129" s="202"/>
      <c r="I129" s="202"/>
      <c r="J129" s="202"/>
      <c r="K129" s="202"/>
      <c r="L129" s="202"/>
    </row>
    <row r="130" spans="1:12" s="97" customFormat="1" ht="320.25" customHeight="1" x14ac:dyDescent="0.25">
      <c r="A130" s="227"/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</row>
    <row r="131" spans="1:12" ht="15.75" x14ac:dyDescent="0.15">
      <c r="A131" s="226" t="s">
        <v>57</v>
      </c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</row>
    <row r="132" spans="1:12" s="97" customFormat="1" ht="51.75" customHeight="1" x14ac:dyDescent="0.25">
      <c r="A132" s="227"/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</row>
    <row r="133" spans="1:12" s="98" customFormat="1" ht="24.75" customHeight="1" x14ac:dyDescent="0.15">
      <c r="A133" s="224"/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</row>
    <row r="134" spans="1:12" ht="15" customHeight="1" x14ac:dyDescent="0.15"/>
    <row r="135" spans="1:12" ht="15" customHeight="1" x14ac:dyDescent="0.15"/>
    <row r="136" spans="1:12" ht="15" customHeight="1" x14ac:dyDescent="0.15"/>
    <row r="137" spans="1:12" ht="15" customHeight="1" x14ac:dyDescent="0.15"/>
  </sheetData>
  <mergeCells count="111">
    <mergeCell ref="F104:L104"/>
    <mergeCell ref="A9:L9"/>
    <mergeCell ref="E44:G44"/>
    <mergeCell ref="H44:J44"/>
    <mergeCell ref="K44:L44"/>
    <mergeCell ref="A1:L1"/>
    <mergeCell ref="A11:L11"/>
    <mergeCell ref="A12:L12"/>
    <mergeCell ref="A2:L2"/>
    <mergeCell ref="A8:L8"/>
    <mergeCell ref="E10:F10"/>
    <mergeCell ref="G10:H10"/>
    <mergeCell ref="J17:K17"/>
    <mergeCell ref="J21:K21"/>
    <mergeCell ref="D19:D20"/>
    <mergeCell ref="E19:E20"/>
    <mergeCell ref="F19:L19"/>
    <mergeCell ref="J20:K20"/>
    <mergeCell ref="A13:L13"/>
    <mergeCell ref="F14:L14"/>
    <mergeCell ref="J15:K15"/>
    <mergeCell ref="J10:K10"/>
    <mergeCell ref="K42:L42"/>
    <mergeCell ref="A18:L18"/>
    <mergeCell ref="A22:C22"/>
    <mergeCell ref="J22:K22"/>
    <mergeCell ref="D35:D36"/>
    <mergeCell ref="E35:E36"/>
    <mergeCell ref="F35:L35"/>
    <mergeCell ref="E43:G43"/>
    <mergeCell ref="H43:J43"/>
    <mergeCell ref="E41:G41"/>
    <mergeCell ref="E14:E15"/>
    <mergeCell ref="D14:D15"/>
    <mergeCell ref="A14:C15"/>
    <mergeCell ref="A19:C20"/>
    <mergeCell ref="J16:K16"/>
    <mergeCell ref="A25:C26"/>
    <mergeCell ref="D25:D26"/>
    <mergeCell ref="E25:E26"/>
    <mergeCell ref="F25:L25"/>
    <mergeCell ref="J26:K26"/>
    <mergeCell ref="A24:L24"/>
    <mergeCell ref="A93:L93"/>
    <mergeCell ref="E45:G45"/>
    <mergeCell ref="K40:L40"/>
    <mergeCell ref="A29:C30"/>
    <mergeCell ref="D29:D30"/>
    <mergeCell ref="J30:K30"/>
    <mergeCell ref="A35:C36"/>
    <mergeCell ref="A16:C16"/>
    <mergeCell ref="A17:C17"/>
    <mergeCell ref="A31:C31"/>
    <mergeCell ref="A32:C32"/>
    <mergeCell ref="A27:C27"/>
    <mergeCell ref="A21:C21"/>
    <mergeCell ref="E40:G40"/>
    <mergeCell ref="H40:J40"/>
    <mergeCell ref="E42:G42"/>
    <mergeCell ref="H42:J42"/>
    <mergeCell ref="J27:K27"/>
    <mergeCell ref="A23:L23"/>
    <mergeCell ref="A28:L28"/>
    <mergeCell ref="J37:K37"/>
    <mergeCell ref="E29:E30"/>
    <mergeCell ref="F29:L29"/>
    <mergeCell ref="J36:K36"/>
    <mergeCell ref="A133:L133"/>
    <mergeCell ref="B94:C94"/>
    <mergeCell ref="A131:L131"/>
    <mergeCell ref="A132:L132"/>
    <mergeCell ref="A127:L127"/>
    <mergeCell ref="B96:C96"/>
    <mergeCell ref="B97:C97"/>
    <mergeCell ref="B98:C98"/>
    <mergeCell ref="B99:C99"/>
    <mergeCell ref="B100:C100"/>
    <mergeCell ref="B101:C101"/>
    <mergeCell ref="A130:L130"/>
    <mergeCell ref="D100:L100"/>
    <mergeCell ref="D101:L101"/>
    <mergeCell ref="D94:L94"/>
    <mergeCell ref="D95:L95"/>
    <mergeCell ref="D96:L96"/>
    <mergeCell ref="D97:L97"/>
    <mergeCell ref="D98:L98"/>
    <mergeCell ref="D99:L99"/>
    <mergeCell ref="B95:C95"/>
    <mergeCell ref="I90:J90"/>
    <mergeCell ref="I89:J89"/>
    <mergeCell ref="G90:H90"/>
    <mergeCell ref="G91:H91"/>
    <mergeCell ref="H41:J41"/>
    <mergeCell ref="H45:J45"/>
    <mergeCell ref="A39:C39"/>
    <mergeCell ref="J31:K31"/>
    <mergeCell ref="J32:K32"/>
    <mergeCell ref="A33:L33"/>
    <mergeCell ref="A34:L34"/>
    <mergeCell ref="A37:C37"/>
    <mergeCell ref="K43:L43"/>
    <mergeCell ref="K45:L45"/>
    <mergeCell ref="E89:F89"/>
    <mergeCell ref="E90:F90"/>
    <mergeCell ref="E91:F91"/>
    <mergeCell ref="G89:H89"/>
    <mergeCell ref="K89:L89"/>
    <mergeCell ref="K90:L90"/>
    <mergeCell ref="K91:L91"/>
    <mergeCell ref="I91:J91"/>
    <mergeCell ref="K41:L41"/>
  </mergeCells>
  <conditionalFormatting sqref="L18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L22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L1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L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L2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L30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L3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L21 L16:L17 L23:L24 L31:L34 L37:L38 L27:L28">
    <cfRule type="iconSet" priority="89">
      <iconSet iconSet="3Arrows">
        <cfvo type="percent" val="0"/>
        <cfvo type="num" val="0"/>
        <cfvo type="num" val="0" gte="0"/>
      </iconSet>
    </cfRule>
  </conditionalFormatting>
  <printOptions horizontalCentered="1"/>
  <pageMargins left="0" right="0" top="0.43307086614173229" bottom="0.19685039370078741" header="0.31496062992125984" footer="0.31496062992125984"/>
  <pageSetup paperSize="9" scale="44" fitToHeight="2" orientation="portrait" r:id="rId1"/>
  <headerFooter>
    <oddHeader xml:space="preserve">&amp;C
</oddHeader>
  </headerFooter>
  <rowBreaks count="1" manualBreakCount="1">
    <brk id="101" max="11" man="1"/>
  </rowBreaks>
  <colBreaks count="1" manualBreakCount="1">
    <brk id="1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61"/>
  <sheetViews>
    <sheetView topLeftCell="A25" workbookViewId="0">
      <selection activeCell="T46" sqref="T46"/>
    </sheetView>
  </sheetViews>
  <sheetFormatPr defaultRowHeight="15" x14ac:dyDescent="0.25"/>
  <cols>
    <col min="5" max="5" width="12" customWidth="1"/>
    <col min="8" max="8" width="10.42578125" customWidth="1"/>
    <col min="9" max="9" width="11" customWidth="1"/>
    <col min="15" max="15" width="20.140625" bestFit="1" customWidth="1"/>
  </cols>
  <sheetData>
    <row r="3" spans="2:4" x14ac:dyDescent="0.25">
      <c r="B3" t="s">
        <v>29</v>
      </c>
    </row>
    <row r="4" spans="2:4" x14ac:dyDescent="0.25">
      <c r="B4" t="s">
        <v>5</v>
      </c>
      <c r="D4" s="48">
        <v>0.4</v>
      </c>
    </row>
    <row r="5" spans="2:4" x14ac:dyDescent="0.25">
      <c r="B5" t="s">
        <v>6</v>
      </c>
      <c r="D5" s="48">
        <v>0.3</v>
      </c>
    </row>
    <row r="6" spans="2:4" x14ac:dyDescent="0.25">
      <c r="B6" t="s">
        <v>7</v>
      </c>
      <c r="D6" s="48">
        <v>0.3</v>
      </c>
    </row>
    <row r="19" spans="2:5" x14ac:dyDescent="0.25">
      <c r="B19" t="s">
        <v>94</v>
      </c>
    </row>
    <row r="20" spans="2:5" x14ac:dyDescent="0.25">
      <c r="B20" s="308" t="s">
        <v>51</v>
      </c>
      <c r="C20" s="308"/>
      <c r="D20" s="309">
        <v>0.28000000000000003</v>
      </c>
      <c r="E20">
        <v>28</v>
      </c>
    </row>
    <row r="21" spans="2:5" x14ac:dyDescent="0.25">
      <c r="B21" s="308" t="s">
        <v>52</v>
      </c>
      <c r="C21" s="308"/>
      <c r="D21" s="309">
        <v>0.12</v>
      </c>
      <c r="E21">
        <v>12</v>
      </c>
    </row>
    <row r="22" spans="2:5" x14ac:dyDescent="0.25">
      <c r="B22" s="308" t="s">
        <v>53</v>
      </c>
      <c r="C22" s="308"/>
      <c r="D22" s="309">
        <v>0.3</v>
      </c>
      <c r="E22">
        <v>30</v>
      </c>
    </row>
    <row r="23" spans="2:5" x14ac:dyDescent="0.25">
      <c r="B23" s="308" t="s">
        <v>54</v>
      </c>
      <c r="C23" s="308"/>
      <c r="D23" s="309">
        <v>0.15</v>
      </c>
      <c r="E23">
        <v>15</v>
      </c>
    </row>
    <row r="24" spans="2:5" x14ac:dyDescent="0.25">
      <c r="B24" s="308" t="s">
        <v>55</v>
      </c>
      <c r="C24" s="308"/>
      <c r="D24" s="309">
        <v>0.15</v>
      </c>
      <c r="E24">
        <v>15</v>
      </c>
    </row>
    <row r="25" spans="2:5" x14ac:dyDescent="0.25">
      <c r="B25" s="308"/>
      <c r="C25" s="308"/>
      <c r="D25" s="309"/>
    </row>
    <row r="26" spans="2:5" x14ac:dyDescent="0.25">
      <c r="B26" s="308"/>
      <c r="C26" s="308"/>
      <c r="D26" s="309"/>
    </row>
    <row r="27" spans="2:5" x14ac:dyDescent="0.25">
      <c r="B27" s="308"/>
      <c r="C27" s="308"/>
      <c r="D27" s="309"/>
    </row>
    <row r="28" spans="2:5" x14ac:dyDescent="0.25">
      <c r="B28" s="308"/>
      <c r="C28" s="308"/>
      <c r="D28" s="309"/>
    </row>
    <row r="29" spans="2:5" x14ac:dyDescent="0.25">
      <c r="B29" s="308"/>
      <c r="C29" s="308"/>
      <c r="D29" s="309"/>
    </row>
    <row r="30" spans="2:5" x14ac:dyDescent="0.25">
      <c r="B30" s="308"/>
      <c r="C30" s="308"/>
      <c r="D30" s="309"/>
    </row>
    <row r="31" spans="2:5" x14ac:dyDescent="0.25">
      <c r="B31" s="310"/>
      <c r="C31" s="310"/>
      <c r="D31" s="309"/>
    </row>
    <row r="32" spans="2:5" x14ac:dyDescent="0.25">
      <c r="B32" s="319"/>
      <c r="C32" s="332"/>
      <c r="D32" s="333"/>
    </row>
    <row r="33" spans="2:17" x14ac:dyDescent="0.25">
      <c r="B33" s="319"/>
      <c r="C33" s="319"/>
      <c r="D33" s="334"/>
    </row>
    <row r="34" spans="2:17" x14ac:dyDescent="0.25">
      <c r="B34" s="319"/>
      <c r="C34" s="319"/>
      <c r="D34" s="334"/>
    </row>
    <row r="35" spans="2:17" x14ac:dyDescent="0.25">
      <c r="B35" s="319"/>
      <c r="C35" s="319"/>
      <c r="D35" s="334"/>
    </row>
    <row r="36" spans="2:17" x14ac:dyDescent="0.25">
      <c r="B36" s="319"/>
      <c r="C36" s="319"/>
      <c r="D36" s="334"/>
    </row>
    <row r="37" spans="2:17" x14ac:dyDescent="0.25">
      <c r="B37" s="319"/>
      <c r="C37" s="319"/>
      <c r="D37" s="334"/>
    </row>
    <row r="38" spans="2:17" x14ac:dyDescent="0.25">
      <c r="C38" s="335"/>
      <c r="D38" s="336"/>
    </row>
    <row r="40" spans="2:17" ht="76.5" x14ac:dyDescent="0.25">
      <c r="B40" s="311"/>
      <c r="C40" s="311"/>
      <c r="D40" s="312" t="s">
        <v>30</v>
      </c>
      <c r="E40" s="312" t="s">
        <v>31</v>
      </c>
      <c r="F40" s="313" t="s">
        <v>32</v>
      </c>
      <c r="G40" s="312" t="s">
        <v>95</v>
      </c>
      <c r="H40" s="312" t="s">
        <v>96</v>
      </c>
    </row>
    <row r="41" spans="2:17" x14ac:dyDescent="0.25">
      <c r="B41" s="49" t="s">
        <v>5</v>
      </c>
      <c r="C41" s="49"/>
      <c r="D41" s="331">
        <v>0.4</v>
      </c>
      <c r="E41" s="50"/>
      <c r="F41" s="51"/>
      <c r="G41" s="308"/>
    </row>
    <row r="42" spans="2:17" x14ac:dyDescent="0.25">
      <c r="B42" t="s">
        <v>33</v>
      </c>
      <c r="D42" s="50"/>
      <c r="E42" s="331">
        <v>0.7</v>
      </c>
      <c r="F42" s="314">
        <v>0.28000000000000003</v>
      </c>
      <c r="G42" s="308"/>
      <c r="O42" t="s">
        <v>59</v>
      </c>
      <c r="P42" s="320">
        <f>J46+100</f>
        <v>120.74799999999999</v>
      </c>
      <c r="Q42" s="48">
        <v>1.21</v>
      </c>
    </row>
    <row r="43" spans="2:17" x14ac:dyDescent="0.25">
      <c r="D43" s="50"/>
      <c r="E43" s="50"/>
      <c r="F43" s="321"/>
      <c r="G43" s="315">
        <v>0.112</v>
      </c>
      <c r="H43">
        <v>120</v>
      </c>
      <c r="I43">
        <f>0.28*40%</f>
        <v>0.11200000000000002</v>
      </c>
      <c r="J43">
        <f>G43*H43</f>
        <v>13.44</v>
      </c>
      <c r="O43" t="s">
        <v>60</v>
      </c>
      <c r="P43" s="320">
        <f>J48+100</f>
        <v>100</v>
      </c>
      <c r="Q43" s="48">
        <v>1</v>
      </c>
    </row>
    <row r="44" spans="2:17" x14ac:dyDescent="0.25">
      <c r="D44" s="50"/>
      <c r="E44" s="50"/>
      <c r="F44" s="321"/>
      <c r="G44" s="315">
        <v>8.4000000000000005E-2</v>
      </c>
      <c r="H44">
        <v>120</v>
      </c>
      <c r="I44">
        <f>0.28*30%</f>
        <v>8.4000000000000005E-2</v>
      </c>
      <c r="J44">
        <f t="shared" ref="J44:J45" si="0">G44*H44</f>
        <v>10.08</v>
      </c>
      <c r="O44" t="s">
        <v>61</v>
      </c>
      <c r="P44" s="320">
        <f>J52+100</f>
        <v>138.69999999999999</v>
      </c>
      <c r="Q44" s="48">
        <v>1.39</v>
      </c>
    </row>
    <row r="45" spans="2:17" x14ac:dyDescent="0.25">
      <c r="D45" s="50"/>
      <c r="E45" s="50"/>
      <c r="F45" s="321"/>
      <c r="G45" s="315">
        <v>8.4000000000000005E-2</v>
      </c>
      <c r="H45">
        <v>-33</v>
      </c>
      <c r="I45">
        <f>0.28*30%</f>
        <v>8.4000000000000005E-2</v>
      </c>
      <c r="J45">
        <f t="shared" si="0"/>
        <v>-2.7720000000000002</v>
      </c>
      <c r="K45" s="316"/>
      <c r="O45" t="s">
        <v>62</v>
      </c>
      <c r="P45" s="320">
        <f>J55+100</f>
        <v>118.6</v>
      </c>
      <c r="Q45" s="48">
        <v>1.19</v>
      </c>
    </row>
    <row r="46" spans="2:17" x14ac:dyDescent="0.25">
      <c r="B46" t="s">
        <v>34</v>
      </c>
      <c r="D46" s="50"/>
      <c r="E46" s="331">
        <v>0.3</v>
      </c>
      <c r="F46" s="314">
        <v>0.12</v>
      </c>
      <c r="G46" s="308"/>
      <c r="I46" s="317" t="s">
        <v>97</v>
      </c>
      <c r="J46" s="318">
        <f>SUM(J43:J45)</f>
        <v>20.747999999999998</v>
      </c>
      <c r="K46" s="319"/>
      <c r="O46" t="s">
        <v>63</v>
      </c>
      <c r="P46" s="320">
        <f>J59+100</f>
        <v>109.97499999999999</v>
      </c>
      <c r="Q46" s="48">
        <v>1.1000000000000001</v>
      </c>
    </row>
    <row r="47" spans="2:17" x14ac:dyDescent="0.25">
      <c r="D47" s="50"/>
      <c r="E47" s="50"/>
      <c r="F47" s="321"/>
      <c r="G47" s="315">
        <v>0.12</v>
      </c>
      <c r="H47">
        <v>100</v>
      </c>
      <c r="J47">
        <v>0</v>
      </c>
      <c r="K47" s="316"/>
      <c r="L47">
        <f>E42*J46</f>
        <v>14.523599999999997</v>
      </c>
      <c r="O47" t="s">
        <v>101</v>
      </c>
      <c r="P47" s="320">
        <f>L49+100</f>
        <v>114.5236</v>
      </c>
      <c r="Q47" s="48">
        <v>1.18</v>
      </c>
    </row>
    <row r="48" spans="2:17" x14ac:dyDescent="0.25">
      <c r="B48" s="49" t="s">
        <v>6</v>
      </c>
      <c r="C48" s="49"/>
      <c r="D48" s="331">
        <v>0.3</v>
      </c>
      <c r="E48" s="50"/>
      <c r="F48" s="321"/>
      <c r="G48" s="308"/>
      <c r="I48" s="317" t="s">
        <v>98</v>
      </c>
      <c r="J48" s="318">
        <f>SUM(J47)</f>
        <v>0</v>
      </c>
      <c r="K48" s="319"/>
      <c r="L48">
        <f>E46*J48</f>
        <v>0</v>
      </c>
      <c r="O48" t="s">
        <v>103</v>
      </c>
      <c r="P48" s="320">
        <f>L53+100</f>
        <v>138.69999999999999</v>
      </c>
      <c r="Q48" s="48">
        <v>1.39</v>
      </c>
    </row>
    <row r="49" spans="2:17" x14ac:dyDescent="0.25">
      <c r="B49" s="52" t="s">
        <v>99</v>
      </c>
      <c r="C49" s="52"/>
      <c r="D49" s="50"/>
      <c r="E49" s="331">
        <v>1</v>
      </c>
      <c r="F49" s="314">
        <v>0.3</v>
      </c>
      <c r="G49" s="308"/>
      <c r="K49" s="322" t="s">
        <v>100</v>
      </c>
      <c r="L49" s="323">
        <f>SUM(L47:L48)</f>
        <v>14.523599999999997</v>
      </c>
      <c r="O49" t="s">
        <v>106</v>
      </c>
      <c r="P49" s="320">
        <f>L60+100</f>
        <v>114.28749999999999</v>
      </c>
      <c r="Q49" s="48">
        <v>1.1399999999999999</v>
      </c>
    </row>
    <row r="50" spans="2:17" x14ac:dyDescent="0.25">
      <c r="B50" s="52"/>
      <c r="C50" s="52"/>
      <c r="D50" s="50"/>
      <c r="E50" s="50"/>
      <c r="F50" s="321"/>
      <c r="G50" s="318">
        <v>0.15</v>
      </c>
      <c r="H50">
        <v>139</v>
      </c>
      <c r="I50">
        <f>0.15*50%</f>
        <v>7.4999999999999997E-2</v>
      </c>
      <c r="J50">
        <f>G50*H50</f>
        <v>20.849999999999998</v>
      </c>
      <c r="K50" s="316"/>
    </row>
    <row r="51" spans="2:17" x14ac:dyDescent="0.25">
      <c r="B51" s="52"/>
      <c r="C51" s="52"/>
      <c r="D51" s="50"/>
      <c r="E51" s="50"/>
      <c r="F51" s="321"/>
      <c r="G51" s="318">
        <v>0.15</v>
      </c>
      <c r="H51">
        <v>119</v>
      </c>
      <c r="I51">
        <f>0.15*50%</f>
        <v>7.4999999999999997E-2</v>
      </c>
      <c r="J51">
        <f>G51*H51</f>
        <v>17.849999999999998</v>
      </c>
      <c r="K51" s="316"/>
    </row>
    <row r="52" spans="2:17" x14ac:dyDescent="0.25">
      <c r="B52" s="49" t="s">
        <v>7</v>
      </c>
      <c r="C52" s="49"/>
      <c r="D52" s="331">
        <v>0.3</v>
      </c>
      <c r="E52" s="50"/>
      <c r="F52" s="321"/>
      <c r="G52" s="308"/>
      <c r="I52" s="317" t="s">
        <v>102</v>
      </c>
      <c r="J52" s="318">
        <f>SUM(J50:J51)</f>
        <v>38.699999999999996</v>
      </c>
      <c r="K52" s="319"/>
      <c r="L52">
        <f>E49*J52</f>
        <v>38.699999999999996</v>
      </c>
    </row>
    <row r="53" spans="2:17" x14ac:dyDescent="0.25">
      <c r="B53" s="52" t="s">
        <v>104</v>
      </c>
      <c r="C53" s="49"/>
      <c r="D53" s="50"/>
      <c r="E53" s="331">
        <v>0.5</v>
      </c>
      <c r="F53" s="314">
        <v>0.15</v>
      </c>
      <c r="G53" s="308"/>
      <c r="K53" s="322" t="s">
        <v>105</v>
      </c>
      <c r="L53" s="324">
        <f>SUM(L52)</f>
        <v>38.699999999999996</v>
      </c>
    </row>
    <row r="54" spans="2:17" x14ac:dyDescent="0.25">
      <c r="B54" s="52"/>
      <c r="C54" s="49"/>
      <c r="D54" s="50"/>
      <c r="E54" s="50"/>
      <c r="F54" s="321"/>
      <c r="G54" s="318">
        <v>0.15</v>
      </c>
      <c r="H54">
        <v>124</v>
      </c>
      <c r="I54">
        <f>0.15*100%</f>
        <v>0.15</v>
      </c>
      <c r="J54">
        <f>G54*H54</f>
        <v>18.599999999999998</v>
      </c>
      <c r="K54" s="316"/>
    </row>
    <row r="55" spans="2:17" x14ac:dyDescent="0.25">
      <c r="B55" s="52" t="s">
        <v>107</v>
      </c>
      <c r="C55" s="52"/>
      <c r="D55" s="50"/>
      <c r="E55" s="331">
        <v>0.5</v>
      </c>
      <c r="F55" s="325">
        <v>0.15</v>
      </c>
      <c r="G55" s="308"/>
      <c r="I55" s="317" t="s">
        <v>108</v>
      </c>
      <c r="J55" s="318">
        <f>SUM(J54)</f>
        <v>18.599999999999998</v>
      </c>
      <c r="K55" s="319"/>
    </row>
    <row r="56" spans="2:17" x14ac:dyDescent="0.25">
      <c r="B56" s="52"/>
      <c r="C56" s="52"/>
      <c r="D56" s="50"/>
      <c r="E56" s="50"/>
      <c r="F56" s="330"/>
      <c r="G56" s="318">
        <v>3.7499999999999999E-2</v>
      </c>
      <c r="H56">
        <v>100</v>
      </c>
      <c r="I56">
        <f>0.15*25%</f>
        <v>3.7499999999999999E-2</v>
      </c>
      <c r="J56">
        <f>G56*H56</f>
        <v>3.75</v>
      </c>
      <c r="K56" s="316"/>
    </row>
    <row r="57" spans="2:17" x14ac:dyDescent="0.25">
      <c r="B57" s="52"/>
      <c r="C57" s="52"/>
      <c r="D57" s="50"/>
      <c r="E57" s="50"/>
      <c r="F57" s="330"/>
      <c r="G57" s="318">
        <v>7.4999999999999997E-2</v>
      </c>
      <c r="H57">
        <v>133</v>
      </c>
      <c r="I57">
        <f>0.15*50%</f>
        <v>7.4999999999999997E-2</v>
      </c>
      <c r="J57">
        <f t="shared" ref="J57:J58" si="1">G57*H57</f>
        <v>9.9749999999999996</v>
      </c>
      <c r="K57" s="316"/>
    </row>
    <row r="58" spans="2:17" x14ac:dyDescent="0.25">
      <c r="B58" s="52"/>
      <c r="C58" s="52"/>
      <c r="D58" s="50"/>
      <c r="E58" s="50"/>
      <c r="F58" s="330"/>
      <c r="G58" s="318">
        <v>3.7499999999999999E-2</v>
      </c>
      <c r="H58">
        <v>-100</v>
      </c>
      <c r="I58">
        <f>0.15*25%</f>
        <v>3.7499999999999999E-2</v>
      </c>
      <c r="J58">
        <f t="shared" si="1"/>
        <v>-3.75</v>
      </c>
      <c r="K58" s="316"/>
      <c r="L58">
        <f>E53*J55</f>
        <v>9.2999999999999989</v>
      </c>
    </row>
    <row r="59" spans="2:17" x14ac:dyDescent="0.25">
      <c r="B59" s="326" t="s">
        <v>35</v>
      </c>
      <c r="C59" s="326"/>
      <c r="D59" s="327">
        <f>+D41+D48+D52</f>
        <v>1</v>
      </c>
      <c r="E59" s="327">
        <f>SUM(E42+E46+E49+E53+E55)/3</f>
        <v>1</v>
      </c>
      <c r="F59" s="328">
        <f>+SUM(F42:F55)</f>
        <v>1</v>
      </c>
      <c r="G59" s="308">
        <f>SUM(G42:G58)</f>
        <v>1</v>
      </c>
      <c r="I59" s="317" t="s">
        <v>109</v>
      </c>
      <c r="J59" s="318">
        <f>SUM(J56:J58)</f>
        <v>9.9749999999999996</v>
      </c>
      <c r="K59" s="319"/>
      <c r="L59">
        <f>E55*J59</f>
        <v>4.9874999999999998</v>
      </c>
    </row>
    <row r="60" spans="2:17" x14ac:dyDescent="0.25">
      <c r="K60" s="322" t="s">
        <v>110</v>
      </c>
      <c r="L60" s="324">
        <f>SUM(L58:L59)</f>
        <v>14.287499999999998</v>
      </c>
    </row>
    <row r="61" spans="2:17" x14ac:dyDescent="0.25">
      <c r="I61" s="329"/>
      <c r="J61" s="316"/>
      <c r="K61" s="316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Modelo QUAR</vt:lpstr>
      <vt:lpstr>Cálculos</vt:lpstr>
      <vt:lpstr>'Modelo QUAR'!Área_de_Impressão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cristinaribeiro</dc:creator>
  <cp:lastModifiedBy>hd720714</cp:lastModifiedBy>
  <cp:lastPrinted>2013-02-14T12:35:37Z</cp:lastPrinted>
  <dcterms:created xsi:type="dcterms:W3CDTF">2007-11-10T15:57:04Z</dcterms:created>
  <dcterms:modified xsi:type="dcterms:W3CDTF">2013-06-18T11:51:08Z</dcterms:modified>
</cp:coreProperties>
</file>